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Striders\RaceResults\"/>
    </mc:Choice>
  </mc:AlternateContent>
  <xr:revisionPtr revIDLastSave="2306" documentId="13_ncr:1_{39AD8B6D-72F5-460D-BCEF-609266035018}" xr6:coauthVersionLast="47" xr6:coauthVersionMax="47" xr10:uidLastSave="{EC7EC0FE-4037-4242-861D-2F507ED92AB5}"/>
  <bookViews>
    <workbookView xWindow="-120" yWindow="-120" windowWidth="29040" windowHeight="15840" firstSheet="8" xr2:uid="{00000000-000D-0000-FFFF-FFFF00000000}"/>
  </bookViews>
  <sheets>
    <sheet name="Championship positions" sheetId="1" r:id="rId1"/>
    <sheet name="Folksworth 15" sheetId="27" r:id="rId2"/>
    <sheet name="Dirt Run Irchester 7.5k" sheetId="26" r:id="rId3"/>
    <sheet name="Burghley 7" sheetId="28" r:id="rId4"/>
    <sheet name="King's Cliffe Trail 10k" sheetId="29" r:id="rId5"/>
    <sheet name="Langtoft 10k" sheetId="31" r:id="rId6"/>
    <sheet name="The Grim Reaper 10 Mile" sheetId="30" r:id="rId7"/>
    <sheet name="Nene Valley Trail 10 Mile" sheetId="32" r:id="rId8"/>
    <sheet name="Whissendine 6ix" sheetId="35" r:id="rId9"/>
    <sheet name="Ponton Plod 10k" sheetId="34" r:id="rId10"/>
    <sheet name="Rutland Water parkrun" sheetId="33" r:id="rId11"/>
    <sheet name="Great Eastern Run" sheetId="37" r:id="rId12"/>
    <sheet name="Fen 10" sheetId="36" r:id="rId13"/>
    <sheet name="The George Munday 10k" sheetId="39" r:id="rId14"/>
  </sheets>
  <definedNames>
    <definedName name="_xlnm._FilterDatabase" localSheetId="0" hidden="1">'Championship positions'!$T$10:$T$49</definedName>
    <definedName name="_xlnm._FilterDatabase" localSheetId="12" hidden="1">'Fen 10'!$J$7:$L$164</definedName>
    <definedName name="_xlnm._FilterDatabase" localSheetId="5" hidden="1">'Langtoft 10k'!$H$6:$K$21</definedName>
    <definedName name="_xlnm._FilterDatabase" localSheetId="10" hidden="1">'Rutland Water parkrun'!$J$1:$L$121</definedName>
    <definedName name="_xlnm._FilterDatabase" localSheetId="8" hidden="1">'Whissendine 6ix'!$J$7:$N$56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Y104" i="1" l="1"/>
  <c r="AX104" i="1"/>
  <c r="AW104" i="1"/>
  <c r="AV104" i="1"/>
  <c r="AU104" i="1"/>
  <c r="AT104" i="1"/>
  <c r="AS104" i="1"/>
  <c r="AR104" i="1"/>
  <c r="AQ104" i="1"/>
  <c r="AP104" i="1"/>
  <c r="AO104" i="1"/>
  <c r="AN104" i="1"/>
  <c r="AM104" i="1"/>
  <c r="AY117" i="1"/>
  <c r="AX117" i="1"/>
  <c r="AW117" i="1"/>
  <c r="AV117" i="1"/>
  <c r="AU117" i="1"/>
  <c r="AT117" i="1"/>
  <c r="AS117" i="1"/>
  <c r="AR117" i="1"/>
  <c r="AQ117" i="1"/>
  <c r="AP117" i="1"/>
  <c r="AO117" i="1"/>
  <c r="AN117" i="1"/>
  <c r="AM117" i="1"/>
  <c r="AG54" i="1"/>
  <c r="AF54" i="1"/>
  <c r="AE54" i="1"/>
  <c r="AD54" i="1"/>
  <c r="AC54" i="1"/>
  <c r="AB54" i="1"/>
  <c r="AA54" i="1"/>
  <c r="Z54" i="1"/>
  <c r="Y54" i="1"/>
  <c r="X54" i="1"/>
  <c r="W54" i="1"/>
  <c r="V54" i="1"/>
  <c r="U54" i="1"/>
  <c r="O50" i="1"/>
  <c r="N50" i="1"/>
  <c r="M50" i="1"/>
  <c r="L50" i="1"/>
  <c r="K50" i="1"/>
  <c r="J50" i="1"/>
  <c r="I50" i="1"/>
  <c r="H50" i="1"/>
  <c r="G50" i="1"/>
  <c r="F50" i="1"/>
  <c r="E50" i="1"/>
  <c r="D50" i="1"/>
  <c r="C50" i="1"/>
  <c r="AY128" i="1"/>
  <c r="AX128" i="1"/>
  <c r="AW128" i="1"/>
  <c r="AV128" i="1"/>
  <c r="AU128" i="1"/>
  <c r="AT128" i="1"/>
  <c r="AS128" i="1"/>
  <c r="AR128" i="1"/>
  <c r="AQ128" i="1"/>
  <c r="AP128" i="1"/>
  <c r="AO128" i="1"/>
  <c r="AN128" i="1"/>
  <c r="AM128" i="1"/>
  <c r="AY121" i="1"/>
  <c r="AX121" i="1"/>
  <c r="AW121" i="1"/>
  <c r="AV121" i="1"/>
  <c r="AU121" i="1"/>
  <c r="AT121" i="1"/>
  <c r="AS121" i="1"/>
  <c r="AR121" i="1"/>
  <c r="AQ121" i="1"/>
  <c r="AP121" i="1"/>
  <c r="AO121" i="1"/>
  <c r="AN121" i="1"/>
  <c r="AM121" i="1"/>
  <c r="AY131" i="1"/>
  <c r="AX131" i="1"/>
  <c r="AW131" i="1"/>
  <c r="AV131" i="1"/>
  <c r="AU131" i="1"/>
  <c r="AT131" i="1"/>
  <c r="AS131" i="1"/>
  <c r="AR131" i="1"/>
  <c r="AQ131" i="1"/>
  <c r="AP131" i="1"/>
  <c r="AO131" i="1"/>
  <c r="AN131" i="1"/>
  <c r="AM131" i="1"/>
  <c r="AY90" i="1"/>
  <c r="AX90" i="1"/>
  <c r="AW90" i="1"/>
  <c r="AV90" i="1"/>
  <c r="AU90" i="1"/>
  <c r="AT90" i="1"/>
  <c r="AS90" i="1"/>
  <c r="AR90" i="1"/>
  <c r="AQ90" i="1"/>
  <c r="AP90" i="1"/>
  <c r="AO90" i="1"/>
  <c r="AN90" i="1"/>
  <c r="AM90" i="1"/>
  <c r="AY82" i="1"/>
  <c r="AX82" i="1"/>
  <c r="AW82" i="1"/>
  <c r="AV82" i="1"/>
  <c r="AU82" i="1"/>
  <c r="AT82" i="1"/>
  <c r="AS82" i="1"/>
  <c r="AR82" i="1"/>
  <c r="AQ82" i="1"/>
  <c r="AP82" i="1"/>
  <c r="AO82" i="1"/>
  <c r="AN82" i="1"/>
  <c r="AM82" i="1"/>
  <c r="AY126" i="1"/>
  <c r="AX126" i="1"/>
  <c r="AW126" i="1"/>
  <c r="AV126" i="1"/>
  <c r="AU126" i="1"/>
  <c r="AT126" i="1"/>
  <c r="AS126" i="1"/>
  <c r="AR126" i="1"/>
  <c r="AQ126" i="1"/>
  <c r="AP126" i="1"/>
  <c r="AO126" i="1"/>
  <c r="AN126" i="1"/>
  <c r="AM126" i="1"/>
  <c r="AY133" i="1"/>
  <c r="AX133" i="1"/>
  <c r="AW133" i="1"/>
  <c r="AV133" i="1"/>
  <c r="AU133" i="1"/>
  <c r="AT133" i="1"/>
  <c r="AS133" i="1"/>
  <c r="AR133" i="1"/>
  <c r="AQ133" i="1"/>
  <c r="AP133" i="1"/>
  <c r="AO133" i="1"/>
  <c r="AN133" i="1"/>
  <c r="AM133" i="1"/>
  <c r="AY130" i="1"/>
  <c r="AX130" i="1"/>
  <c r="AW130" i="1"/>
  <c r="AV130" i="1"/>
  <c r="AU130" i="1"/>
  <c r="AT130" i="1"/>
  <c r="AS130" i="1"/>
  <c r="AR130" i="1"/>
  <c r="AQ130" i="1"/>
  <c r="AP130" i="1"/>
  <c r="AO130" i="1"/>
  <c r="AN130" i="1"/>
  <c r="AM130" i="1"/>
  <c r="AY140" i="1"/>
  <c r="AX140" i="1"/>
  <c r="AW140" i="1"/>
  <c r="AV140" i="1"/>
  <c r="AU140" i="1"/>
  <c r="AT140" i="1"/>
  <c r="AS140" i="1"/>
  <c r="AR140" i="1"/>
  <c r="AQ140" i="1"/>
  <c r="AP140" i="1"/>
  <c r="AO140" i="1"/>
  <c r="AN140" i="1"/>
  <c r="AM140" i="1"/>
  <c r="AG78" i="1"/>
  <c r="AF78" i="1"/>
  <c r="AE78" i="1"/>
  <c r="AD78" i="1"/>
  <c r="AC78" i="1"/>
  <c r="AB78" i="1"/>
  <c r="AA78" i="1"/>
  <c r="Z78" i="1"/>
  <c r="Y78" i="1"/>
  <c r="X78" i="1"/>
  <c r="W78" i="1"/>
  <c r="V78" i="1"/>
  <c r="U78" i="1"/>
  <c r="AG75" i="1"/>
  <c r="AF75" i="1"/>
  <c r="AE75" i="1"/>
  <c r="AD75" i="1"/>
  <c r="AC75" i="1"/>
  <c r="AB75" i="1"/>
  <c r="AA75" i="1"/>
  <c r="Z75" i="1"/>
  <c r="Y75" i="1"/>
  <c r="X75" i="1"/>
  <c r="W75" i="1"/>
  <c r="V75" i="1"/>
  <c r="U75" i="1"/>
  <c r="AG79" i="1"/>
  <c r="AF79" i="1"/>
  <c r="AE79" i="1"/>
  <c r="AD79" i="1"/>
  <c r="AC79" i="1"/>
  <c r="AB79" i="1"/>
  <c r="AA79" i="1"/>
  <c r="Z79" i="1"/>
  <c r="Y79" i="1"/>
  <c r="X79" i="1"/>
  <c r="W79" i="1"/>
  <c r="V79" i="1"/>
  <c r="U79" i="1"/>
  <c r="AG53" i="1"/>
  <c r="AF53" i="1"/>
  <c r="AE53" i="1"/>
  <c r="AD53" i="1"/>
  <c r="AC53" i="1"/>
  <c r="AB53" i="1"/>
  <c r="AA53" i="1"/>
  <c r="Z53" i="1"/>
  <c r="Y53" i="1"/>
  <c r="X53" i="1"/>
  <c r="W53" i="1"/>
  <c r="V53" i="1"/>
  <c r="U53" i="1"/>
  <c r="AG49" i="1"/>
  <c r="AF49" i="1"/>
  <c r="AE49" i="1"/>
  <c r="AD49" i="1"/>
  <c r="AC49" i="1"/>
  <c r="AB49" i="1"/>
  <c r="AA49" i="1"/>
  <c r="Z49" i="1"/>
  <c r="Y49" i="1"/>
  <c r="X49" i="1"/>
  <c r="W49" i="1"/>
  <c r="V49" i="1"/>
  <c r="U49" i="1"/>
  <c r="O65" i="1"/>
  <c r="N65" i="1"/>
  <c r="M65" i="1"/>
  <c r="L65" i="1"/>
  <c r="K65" i="1"/>
  <c r="J65" i="1"/>
  <c r="I65" i="1"/>
  <c r="H65" i="1"/>
  <c r="G65" i="1"/>
  <c r="F65" i="1"/>
  <c r="E65" i="1"/>
  <c r="D65" i="1"/>
  <c r="C65" i="1"/>
  <c r="O58" i="1"/>
  <c r="N58" i="1"/>
  <c r="M58" i="1"/>
  <c r="L58" i="1"/>
  <c r="K58" i="1"/>
  <c r="J58" i="1"/>
  <c r="I58" i="1"/>
  <c r="H58" i="1"/>
  <c r="G58" i="1"/>
  <c r="F58" i="1"/>
  <c r="E58" i="1"/>
  <c r="D58" i="1"/>
  <c r="C58" i="1"/>
  <c r="O55" i="1"/>
  <c r="N55" i="1"/>
  <c r="M55" i="1"/>
  <c r="L55" i="1"/>
  <c r="K55" i="1"/>
  <c r="J55" i="1"/>
  <c r="I55" i="1"/>
  <c r="H55" i="1"/>
  <c r="G55" i="1"/>
  <c r="F55" i="1"/>
  <c r="E55" i="1"/>
  <c r="D55" i="1"/>
  <c r="C55" i="1"/>
  <c r="O54" i="1"/>
  <c r="N54" i="1"/>
  <c r="M54" i="1"/>
  <c r="L54" i="1"/>
  <c r="K54" i="1"/>
  <c r="J54" i="1"/>
  <c r="I54" i="1"/>
  <c r="H54" i="1"/>
  <c r="G54" i="1"/>
  <c r="F54" i="1"/>
  <c r="E54" i="1"/>
  <c r="D54" i="1"/>
  <c r="C54" i="1"/>
  <c r="AM84" i="1"/>
  <c r="AN84" i="1"/>
  <c r="AO84" i="1"/>
  <c r="AP84" i="1"/>
  <c r="AQ84" i="1"/>
  <c r="AR84" i="1"/>
  <c r="AS84" i="1"/>
  <c r="AT84" i="1"/>
  <c r="AU84" i="1"/>
  <c r="AV84" i="1"/>
  <c r="AW84" i="1"/>
  <c r="AX84" i="1"/>
  <c r="AY84" i="1"/>
  <c r="AM127" i="1"/>
  <c r="AN127" i="1"/>
  <c r="AO127" i="1"/>
  <c r="AP127" i="1"/>
  <c r="AQ127" i="1"/>
  <c r="AR127" i="1"/>
  <c r="AS127" i="1"/>
  <c r="AT127" i="1"/>
  <c r="AU127" i="1"/>
  <c r="AV127" i="1"/>
  <c r="AW127" i="1"/>
  <c r="AX127" i="1"/>
  <c r="AY127" i="1"/>
  <c r="AM135" i="1"/>
  <c r="AN135" i="1"/>
  <c r="AO135" i="1"/>
  <c r="AP135" i="1"/>
  <c r="AQ135" i="1"/>
  <c r="AR135" i="1"/>
  <c r="AS135" i="1"/>
  <c r="AT135" i="1"/>
  <c r="AU135" i="1"/>
  <c r="AV135" i="1"/>
  <c r="AW135" i="1"/>
  <c r="AX135" i="1"/>
  <c r="AY135" i="1"/>
  <c r="AM123" i="1"/>
  <c r="AN123" i="1"/>
  <c r="AO123" i="1"/>
  <c r="AP123" i="1"/>
  <c r="AQ123" i="1"/>
  <c r="AR123" i="1"/>
  <c r="AS123" i="1"/>
  <c r="AT123" i="1"/>
  <c r="AU123" i="1"/>
  <c r="AV123" i="1"/>
  <c r="AW123" i="1"/>
  <c r="AX123" i="1"/>
  <c r="AY123" i="1"/>
  <c r="AM124" i="1"/>
  <c r="AN124" i="1"/>
  <c r="AO124" i="1"/>
  <c r="AP124" i="1"/>
  <c r="AQ124" i="1"/>
  <c r="AR124" i="1"/>
  <c r="AS124" i="1"/>
  <c r="AT124" i="1"/>
  <c r="AU124" i="1"/>
  <c r="AV124" i="1"/>
  <c r="AW124" i="1"/>
  <c r="AX124" i="1"/>
  <c r="AY124" i="1"/>
  <c r="AM129" i="1"/>
  <c r="AN129" i="1"/>
  <c r="AO129" i="1"/>
  <c r="AP129" i="1"/>
  <c r="AQ129" i="1"/>
  <c r="AR129" i="1"/>
  <c r="AS129" i="1"/>
  <c r="AT129" i="1"/>
  <c r="AU129" i="1"/>
  <c r="AV129" i="1"/>
  <c r="AW129" i="1"/>
  <c r="AX129" i="1"/>
  <c r="AY129" i="1"/>
  <c r="AM134" i="1"/>
  <c r="AN134" i="1"/>
  <c r="AO134" i="1"/>
  <c r="AP134" i="1"/>
  <c r="AQ134" i="1"/>
  <c r="AR134" i="1"/>
  <c r="AS134" i="1"/>
  <c r="AT134" i="1"/>
  <c r="AU134" i="1"/>
  <c r="AV134" i="1"/>
  <c r="AW134" i="1"/>
  <c r="AX134" i="1"/>
  <c r="AY134" i="1"/>
  <c r="AM93" i="1"/>
  <c r="AN93" i="1"/>
  <c r="AO93" i="1"/>
  <c r="AP93" i="1"/>
  <c r="AQ93" i="1"/>
  <c r="AR93" i="1"/>
  <c r="AS93" i="1"/>
  <c r="AT93" i="1"/>
  <c r="AU93" i="1"/>
  <c r="AV93" i="1"/>
  <c r="AW93" i="1"/>
  <c r="AX93" i="1"/>
  <c r="AY93" i="1"/>
  <c r="AM89" i="1"/>
  <c r="AN89" i="1"/>
  <c r="AO89" i="1"/>
  <c r="AP89" i="1"/>
  <c r="AQ89" i="1"/>
  <c r="AR89" i="1"/>
  <c r="AS89" i="1"/>
  <c r="AT89" i="1"/>
  <c r="AU89" i="1"/>
  <c r="AV89" i="1"/>
  <c r="AW89" i="1"/>
  <c r="AX89" i="1"/>
  <c r="AY89" i="1"/>
  <c r="AM100" i="1"/>
  <c r="AN100" i="1"/>
  <c r="AO100" i="1"/>
  <c r="AP100" i="1"/>
  <c r="AQ100" i="1"/>
  <c r="AR100" i="1"/>
  <c r="AS100" i="1"/>
  <c r="AT100" i="1"/>
  <c r="AU100" i="1"/>
  <c r="AV100" i="1"/>
  <c r="AW100" i="1"/>
  <c r="AX100" i="1"/>
  <c r="AY100" i="1"/>
  <c r="AM108" i="1"/>
  <c r="AN108" i="1"/>
  <c r="AO108" i="1"/>
  <c r="AP108" i="1"/>
  <c r="AQ108" i="1"/>
  <c r="AR108" i="1"/>
  <c r="AS108" i="1"/>
  <c r="AT108" i="1"/>
  <c r="AU108" i="1"/>
  <c r="AV108" i="1"/>
  <c r="AW108" i="1"/>
  <c r="AX108" i="1"/>
  <c r="AY108" i="1"/>
  <c r="AM118" i="1"/>
  <c r="AN118" i="1"/>
  <c r="AO118" i="1"/>
  <c r="AP118" i="1"/>
  <c r="AQ118" i="1"/>
  <c r="AR118" i="1"/>
  <c r="AS118" i="1"/>
  <c r="AT118" i="1"/>
  <c r="AU118" i="1"/>
  <c r="AV118" i="1"/>
  <c r="AW118" i="1"/>
  <c r="AX118" i="1"/>
  <c r="AY118" i="1"/>
  <c r="AM114" i="1"/>
  <c r="AN114" i="1"/>
  <c r="AO114" i="1"/>
  <c r="AP114" i="1"/>
  <c r="AQ114" i="1"/>
  <c r="AR114" i="1"/>
  <c r="AS114" i="1"/>
  <c r="AT114" i="1"/>
  <c r="AU114" i="1"/>
  <c r="AV114" i="1"/>
  <c r="AW114" i="1"/>
  <c r="AX114" i="1"/>
  <c r="AY114" i="1"/>
  <c r="C49" i="1"/>
  <c r="D49" i="1"/>
  <c r="E49" i="1"/>
  <c r="F49" i="1"/>
  <c r="G49" i="1"/>
  <c r="H49" i="1"/>
  <c r="I49" i="1"/>
  <c r="J49" i="1"/>
  <c r="K49" i="1"/>
  <c r="L49" i="1"/>
  <c r="M49" i="1"/>
  <c r="N49" i="1"/>
  <c r="O49" i="1"/>
  <c r="C51" i="1"/>
  <c r="D51" i="1"/>
  <c r="E51" i="1"/>
  <c r="F51" i="1"/>
  <c r="G51" i="1"/>
  <c r="H51" i="1"/>
  <c r="I51" i="1"/>
  <c r="J51" i="1"/>
  <c r="K51" i="1"/>
  <c r="L51" i="1"/>
  <c r="M51" i="1"/>
  <c r="N51" i="1"/>
  <c r="O51" i="1"/>
  <c r="C52" i="1"/>
  <c r="D52" i="1"/>
  <c r="E52" i="1"/>
  <c r="F52" i="1"/>
  <c r="G52" i="1"/>
  <c r="H52" i="1"/>
  <c r="I52" i="1"/>
  <c r="J52" i="1"/>
  <c r="K52" i="1"/>
  <c r="L52" i="1"/>
  <c r="M52" i="1"/>
  <c r="N52" i="1"/>
  <c r="O52" i="1"/>
  <c r="C62" i="1"/>
  <c r="D62" i="1"/>
  <c r="E62" i="1"/>
  <c r="F62" i="1"/>
  <c r="G62" i="1"/>
  <c r="H62" i="1"/>
  <c r="I62" i="1"/>
  <c r="J62" i="1"/>
  <c r="K62" i="1"/>
  <c r="L62" i="1"/>
  <c r="M62" i="1"/>
  <c r="N62" i="1"/>
  <c r="O62" i="1"/>
  <c r="C66" i="1"/>
  <c r="D66" i="1"/>
  <c r="E66" i="1"/>
  <c r="F66" i="1"/>
  <c r="G66" i="1"/>
  <c r="H66" i="1"/>
  <c r="I66" i="1"/>
  <c r="J66" i="1"/>
  <c r="K66" i="1"/>
  <c r="L66" i="1"/>
  <c r="M66" i="1"/>
  <c r="N66" i="1"/>
  <c r="O66" i="1"/>
  <c r="C67" i="1"/>
  <c r="D67" i="1"/>
  <c r="E67" i="1"/>
  <c r="F67" i="1"/>
  <c r="G67" i="1"/>
  <c r="H67" i="1"/>
  <c r="I67" i="1"/>
  <c r="J67" i="1"/>
  <c r="K67" i="1"/>
  <c r="L67" i="1"/>
  <c r="M67" i="1"/>
  <c r="N67" i="1"/>
  <c r="O67" i="1"/>
  <c r="C68" i="1"/>
  <c r="D68" i="1"/>
  <c r="E68" i="1"/>
  <c r="F68" i="1"/>
  <c r="G68" i="1"/>
  <c r="H68" i="1"/>
  <c r="I68" i="1"/>
  <c r="J68" i="1"/>
  <c r="K68" i="1"/>
  <c r="L68" i="1"/>
  <c r="M68" i="1"/>
  <c r="N68" i="1"/>
  <c r="O68" i="1"/>
  <c r="U51" i="1"/>
  <c r="V51" i="1"/>
  <c r="W51" i="1"/>
  <c r="X51" i="1"/>
  <c r="Y51" i="1"/>
  <c r="Z51" i="1"/>
  <c r="AA51" i="1"/>
  <c r="AB51" i="1"/>
  <c r="AC51" i="1"/>
  <c r="AD51" i="1"/>
  <c r="AE51" i="1"/>
  <c r="AF51" i="1"/>
  <c r="AG51" i="1"/>
  <c r="U60" i="1"/>
  <c r="V60" i="1"/>
  <c r="W60" i="1"/>
  <c r="X60" i="1"/>
  <c r="Y60" i="1"/>
  <c r="Z60" i="1"/>
  <c r="AA60" i="1"/>
  <c r="AB60" i="1"/>
  <c r="AC60" i="1"/>
  <c r="AD60" i="1"/>
  <c r="AE60" i="1"/>
  <c r="AF60" i="1"/>
  <c r="AG60" i="1"/>
  <c r="U67" i="1"/>
  <c r="V67" i="1"/>
  <c r="W67" i="1"/>
  <c r="X67" i="1"/>
  <c r="Y67" i="1"/>
  <c r="Z67" i="1"/>
  <c r="AA67" i="1"/>
  <c r="AB67" i="1"/>
  <c r="AC67" i="1"/>
  <c r="AD67" i="1"/>
  <c r="AE67" i="1"/>
  <c r="AF67" i="1"/>
  <c r="AG67" i="1"/>
  <c r="U68" i="1"/>
  <c r="V68" i="1"/>
  <c r="W68" i="1"/>
  <c r="X68" i="1"/>
  <c r="Y68" i="1"/>
  <c r="Z68" i="1"/>
  <c r="AA68" i="1"/>
  <c r="AB68" i="1"/>
  <c r="AC68" i="1"/>
  <c r="AD68" i="1"/>
  <c r="AE68" i="1"/>
  <c r="AF68" i="1"/>
  <c r="AG68" i="1"/>
  <c r="U74" i="1"/>
  <c r="V74" i="1"/>
  <c r="W74" i="1"/>
  <c r="X74" i="1"/>
  <c r="Y74" i="1"/>
  <c r="Z74" i="1"/>
  <c r="AA74" i="1"/>
  <c r="AB74" i="1"/>
  <c r="AC74" i="1"/>
  <c r="AD74" i="1"/>
  <c r="AE74" i="1"/>
  <c r="AF74" i="1"/>
  <c r="AG74" i="1"/>
  <c r="U73" i="1"/>
  <c r="V73" i="1"/>
  <c r="W73" i="1"/>
  <c r="X73" i="1"/>
  <c r="Y73" i="1"/>
  <c r="Z73" i="1"/>
  <c r="AA73" i="1"/>
  <c r="AB73" i="1"/>
  <c r="AC73" i="1"/>
  <c r="AD73" i="1"/>
  <c r="AE73" i="1"/>
  <c r="AF73" i="1"/>
  <c r="AG73" i="1"/>
  <c r="AM51" i="1"/>
  <c r="AN51" i="1"/>
  <c r="AO51" i="1"/>
  <c r="AP51" i="1"/>
  <c r="AQ51" i="1"/>
  <c r="AR51" i="1"/>
  <c r="AS51" i="1"/>
  <c r="AT51" i="1"/>
  <c r="AU51" i="1"/>
  <c r="AV51" i="1"/>
  <c r="AW51" i="1"/>
  <c r="AX51" i="1"/>
  <c r="AY51" i="1"/>
  <c r="U39" i="1"/>
  <c r="V39" i="1"/>
  <c r="W39" i="1"/>
  <c r="X39" i="1"/>
  <c r="Y39" i="1"/>
  <c r="Z39" i="1"/>
  <c r="AA39" i="1"/>
  <c r="AB39" i="1"/>
  <c r="AC39" i="1"/>
  <c r="AD39" i="1"/>
  <c r="AE39" i="1"/>
  <c r="AF39" i="1"/>
  <c r="AG39" i="1"/>
  <c r="U32" i="1"/>
  <c r="V32" i="1"/>
  <c r="W32" i="1"/>
  <c r="X32" i="1"/>
  <c r="Y32" i="1"/>
  <c r="Z32" i="1"/>
  <c r="AA32" i="1"/>
  <c r="AB32" i="1"/>
  <c r="AC32" i="1"/>
  <c r="AD32" i="1"/>
  <c r="AE32" i="1"/>
  <c r="AF32" i="1"/>
  <c r="AG32" i="1"/>
  <c r="U61" i="1"/>
  <c r="V61" i="1"/>
  <c r="W61" i="1"/>
  <c r="X61" i="1"/>
  <c r="Y61" i="1"/>
  <c r="Z61" i="1"/>
  <c r="AA61" i="1"/>
  <c r="AB61" i="1"/>
  <c r="AC61" i="1"/>
  <c r="AD61" i="1"/>
  <c r="AE61" i="1"/>
  <c r="AF61" i="1"/>
  <c r="AG61" i="1"/>
  <c r="U34" i="1"/>
  <c r="V34" i="1"/>
  <c r="W34" i="1"/>
  <c r="X34" i="1"/>
  <c r="Y34" i="1"/>
  <c r="Z34" i="1"/>
  <c r="AA34" i="1"/>
  <c r="AB34" i="1"/>
  <c r="AC34" i="1"/>
  <c r="AD34" i="1"/>
  <c r="AE34" i="1"/>
  <c r="AF34" i="1"/>
  <c r="AG34" i="1"/>
  <c r="U70" i="1"/>
  <c r="V70" i="1"/>
  <c r="W70" i="1"/>
  <c r="X70" i="1"/>
  <c r="Y70" i="1"/>
  <c r="Z70" i="1"/>
  <c r="AA70" i="1"/>
  <c r="AB70" i="1"/>
  <c r="AC70" i="1"/>
  <c r="AD70" i="1"/>
  <c r="AE70" i="1"/>
  <c r="AF70" i="1"/>
  <c r="AG70" i="1"/>
  <c r="AM39" i="1"/>
  <c r="AN39" i="1"/>
  <c r="AO39" i="1"/>
  <c r="AP39" i="1"/>
  <c r="AQ39" i="1"/>
  <c r="AR39" i="1"/>
  <c r="AS39" i="1"/>
  <c r="AT39" i="1"/>
  <c r="AU39" i="1"/>
  <c r="AV39" i="1"/>
  <c r="AW39" i="1"/>
  <c r="AX39" i="1"/>
  <c r="AY39" i="1"/>
  <c r="AM99" i="1"/>
  <c r="AN99" i="1"/>
  <c r="AO99" i="1"/>
  <c r="AP99" i="1"/>
  <c r="AQ99" i="1"/>
  <c r="AR99" i="1"/>
  <c r="AS99" i="1"/>
  <c r="AT99" i="1"/>
  <c r="AU99" i="1"/>
  <c r="AV99" i="1"/>
  <c r="AW99" i="1"/>
  <c r="AX99" i="1"/>
  <c r="AY99" i="1"/>
  <c r="AM47" i="1"/>
  <c r="AN47" i="1"/>
  <c r="AO47" i="1"/>
  <c r="AP47" i="1"/>
  <c r="AQ47" i="1"/>
  <c r="AR47" i="1"/>
  <c r="AS47" i="1"/>
  <c r="AT47" i="1"/>
  <c r="AU47" i="1"/>
  <c r="AV47" i="1"/>
  <c r="AW47" i="1"/>
  <c r="AX47" i="1"/>
  <c r="AY47" i="1"/>
  <c r="AM116" i="1"/>
  <c r="AN116" i="1"/>
  <c r="AO116" i="1"/>
  <c r="AP116" i="1"/>
  <c r="AQ116" i="1"/>
  <c r="AR116" i="1"/>
  <c r="AS116" i="1"/>
  <c r="AT116" i="1"/>
  <c r="AU116" i="1"/>
  <c r="AV116" i="1"/>
  <c r="AW116" i="1"/>
  <c r="AX116" i="1"/>
  <c r="AY116" i="1"/>
  <c r="AM56" i="1"/>
  <c r="AN56" i="1"/>
  <c r="AO56" i="1"/>
  <c r="AP56" i="1"/>
  <c r="AQ56" i="1"/>
  <c r="AR56" i="1"/>
  <c r="AS56" i="1"/>
  <c r="AT56" i="1"/>
  <c r="AU56" i="1"/>
  <c r="AV56" i="1"/>
  <c r="AW56" i="1"/>
  <c r="AX56" i="1"/>
  <c r="AY56" i="1"/>
  <c r="AM70" i="1"/>
  <c r="AN70" i="1"/>
  <c r="AO70" i="1"/>
  <c r="AP70" i="1"/>
  <c r="AQ70" i="1"/>
  <c r="AR70" i="1"/>
  <c r="AS70" i="1"/>
  <c r="AT70" i="1"/>
  <c r="AU70" i="1"/>
  <c r="AV70" i="1"/>
  <c r="AW70" i="1"/>
  <c r="AX70" i="1"/>
  <c r="AY70" i="1"/>
  <c r="AM80" i="1"/>
  <c r="AN80" i="1"/>
  <c r="AO80" i="1"/>
  <c r="AP80" i="1"/>
  <c r="AQ80" i="1"/>
  <c r="AR80" i="1"/>
  <c r="AS80" i="1"/>
  <c r="AT80" i="1"/>
  <c r="AU80" i="1"/>
  <c r="AV80" i="1"/>
  <c r="AW80" i="1"/>
  <c r="AX80" i="1"/>
  <c r="AY80" i="1"/>
  <c r="AM35" i="1"/>
  <c r="AN35" i="1"/>
  <c r="AO35" i="1"/>
  <c r="AP35" i="1"/>
  <c r="AQ35" i="1"/>
  <c r="AR35" i="1"/>
  <c r="AS35" i="1"/>
  <c r="AT35" i="1"/>
  <c r="AU35" i="1"/>
  <c r="AV35" i="1"/>
  <c r="AW35" i="1"/>
  <c r="AX35" i="1"/>
  <c r="AY35" i="1"/>
  <c r="AM87" i="1"/>
  <c r="AN87" i="1"/>
  <c r="AO87" i="1"/>
  <c r="AP87" i="1"/>
  <c r="AQ87" i="1"/>
  <c r="AR87" i="1"/>
  <c r="AS87" i="1"/>
  <c r="AT87" i="1"/>
  <c r="AU87" i="1"/>
  <c r="AV87" i="1"/>
  <c r="AW87" i="1"/>
  <c r="AX87" i="1"/>
  <c r="AY87" i="1"/>
  <c r="AM67" i="1"/>
  <c r="AN67" i="1"/>
  <c r="AO67" i="1"/>
  <c r="AP67" i="1"/>
  <c r="AQ67" i="1"/>
  <c r="AR67" i="1"/>
  <c r="AS67" i="1"/>
  <c r="AT67" i="1"/>
  <c r="AU67" i="1"/>
  <c r="AV67" i="1"/>
  <c r="AW67" i="1"/>
  <c r="AX67" i="1"/>
  <c r="AY67" i="1"/>
  <c r="AM101" i="1"/>
  <c r="AN101" i="1"/>
  <c r="AO101" i="1"/>
  <c r="AP101" i="1"/>
  <c r="AQ101" i="1"/>
  <c r="AR101" i="1"/>
  <c r="AS101" i="1"/>
  <c r="AT101" i="1"/>
  <c r="AU101" i="1"/>
  <c r="AV101" i="1"/>
  <c r="AW101" i="1"/>
  <c r="AX101" i="1"/>
  <c r="AY101" i="1"/>
  <c r="C44" i="1"/>
  <c r="D44" i="1"/>
  <c r="E44" i="1"/>
  <c r="F44" i="1"/>
  <c r="G44" i="1"/>
  <c r="H44" i="1"/>
  <c r="I44" i="1"/>
  <c r="J44" i="1"/>
  <c r="K44" i="1"/>
  <c r="L44" i="1"/>
  <c r="M44" i="1"/>
  <c r="N44" i="1"/>
  <c r="O44" i="1"/>
  <c r="C33" i="1"/>
  <c r="D33" i="1"/>
  <c r="E33" i="1"/>
  <c r="F33" i="1"/>
  <c r="G33" i="1"/>
  <c r="H33" i="1"/>
  <c r="I33" i="1"/>
  <c r="J33" i="1"/>
  <c r="K33" i="1"/>
  <c r="L33" i="1"/>
  <c r="M33" i="1"/>
  <c r="N33" i="1"/>
  <c r="O33" i="1"/>
  <c r="C57" i="1"/>
  <c r="D57" i="1"/>
  <c r="E57" i="1"/>
  <c r="F57" i="1"/>
  <c r="G57" i="1"/>
  <c r="H57" i="1"/>
  <c r="I57" i="1"/>
  <c r="J57" i="1"/>
  <c r="K57" i="1"/>
  <c r="L57" i="1"/>
  <c r="M57" i="1"/>
  <c r="N57" i="1"/>
  <c r="O57" i="1"/>
  <c r="AM66" i="1"/>
  <c r="AN66" i="1"/>
  <c r="AO66" i="1"/>
  <c r="AP66" i="1"/>
  <c r="AQ66" i="1"/>
  <c r="AR66" i="1"/>
  <c r="AS66" i="1"/>
  <c r="AT66" i="1"/>
  <c r="AU66" i="1"/>
  <c r="AV66" i="1"/>
  <c r="AW66" i="1"/>
  <c r="AX66" i="1"/>
  <c r="AY66" i="1"/>
  <c r="AM49" i="1"/>
  <c r="AN49" i="1"/>
  <c r="AO49" i="1"/>
  <c r="AP49" i="1"/>
  <c r="AQ49" i="1"/>
  <c r="AR49" i="1"/>
  <c r="AS49" i="1"/>
  <c r="AT49" i="1"/>
  <c r="AU49" i="1"/>
  <c r="AV49" i="1"/>
  <c r="AW49" i="1"/>
  <c r="AX49" i="1"/>
  <c r="AY49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U37" i="1"/>
  <c r="V37" i="1"/>
  <c r="W37" i="1"/>
  <c r="X37" i="1"/>
  <c r="Y37" i="1"/>
  <c r="Z37" i="1"/>
  <c r="AA37" i="1"/>
  <c r="AB37" i="1"/>
  <c r="AC37" i="1"/>
  <c r="AD37" i="1"/>
  <c r="AE37" i="1"/>
  <c r="AF37" i="1"/>
  <c r="AG37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C35" i="1"/>
  <c r="D35" i="1"/>
  <c r="E35" i="1"/>
  <c r="F35" i="1"/>
  <c r="G35" i="1"/>
  <c r="H35" i="1"/>
  <c r="I35" i="1"/>
  <c r="J35" i="1"/>
  <c r="K35" i="1"/>
  <c r="L35" i="1"/>
  <c r="M35" i="1"/>
  <c r="N35" i="1"/>
  <c r="O35" i="1"/>
  <c r="AM53" i="1"/>
  <c r="AN53" i="1"/>
  <c r="AO53" i="1"/>
  <c r="AP53" i="1"/>
  <c r="AQ53" i="1"/>
  <c r="AR53" i="1"/>
  <c r="AS53" i="1"/>
  <c r="AT53" i="1"/>
  <c r="AU53" i="1"/>
  <c r="AV53" i="1"/>
  <c r="AW53" i="1"/>
  <c r="AX53" i="1"/>
  <c r="AY53" i="1"/>
  <c r="AM64" i="1"/>
  <c r="AN64" i="1"/>
  <c r="AO64" i="1"/>
  <c r="AP64" i="1"/>
  <c r="AQ64" i="1"/>
  <c r="AR64" i="1"/>
  <c r="AS64" i="1"/>
  <c r="AT64" i="1"/>
  <c r="AU64" i="1"/>
  <c r="AV64" i="1"/>
  <c r="AW64" i="1"/>
  <c r="AX64" i="1"/>
  <c r="AY64" i="1"/>
  <c r="AM95" i="1"/>
  <c r="AN95" i="1"/>
  <c r="AO95" i="1"/>
  <c r="AP95" i="1"/>
  <c r="AQ95" i="1"/>
  <c r="AR95" i="1"/>
  <c r="AS95" i="1"/>
  <c r="AT95" i="1"/>
  <c r="AU95" i="1"/>
  <c r="AV95" i="1"/>
  <c r="AW95" i="1"/>
  <c r="AX95" i="1"/>
  <c r="AY95" i="1"/>
  <c r="AM139" i="1"/>
  <c r="AN139" i="1"/>
  <c r="AO139" i="1"/>
  <c r="AP139" i="1"/>
  <c r="AQ139" i="1"/>
  <c r="AR139" i="1"/>
  <c r="AS139" i="1"/>
  <c r="AT139" i="1"/>
  <c r="AU139" i="1"/>
  <c r="AV139" i="1"/>
  <c r="AW139" i="1"/>
  <c r="AX139" i="1"/>
  <c r="AY139" i="1"/>
  <c r="AM92" i="1"/>
  <c r="AN92" i="1"/>
  <c r="AO92" i="1"/>
  <c r="AP92" i="1"/>
  <c r="AQ92" i="1"/>
  <c r="AR92" i="1"/>
  <c r="AS92" i="1"/>
  <c r="AT92" i="1"/>
  <c r="AU92" i="1"/>
  <c r="AV92" i="1"/>
  <c r="AW92" i="1"/>
  <c r="AX92" i="1"/>
  <c r="AY92" i="1"/>
  <c r="AM26" i="1"/>
  <c r="AN26" i="1"/>
  <c r="AO26" i="1"/>
  <c r="AP26" i="1"/>
  <c r="AQ26" i="1"/>
  <c r="AR26" i="1"/>
  <c r="AS26" i="1"/>
  <c r="AT26" i="1"/>
  <c r="AU26" i="1"/>
  <c r="AV26" i="1"/>
  <c r="AW26" i="1"/>
  <c r="AX26" i="1"/>
  <c r="AY26" i="1"/>
  <c r="AM96" i="1"/>
  <c r="AN96" i="1"/>
  <c r="AO96" i="1"/>
  <c r="AP96" i="1"/>
  <c r="AQ96" i="1"/>
  <c r="AR96" i="1"/>
  <c r="AS96" i="1"/>
  <c r="AT96" i="1"/>
  <c r="AU96" i="1"/>
  <c r="AV96" i="1"/>
  <c r="AW96" i="1"/>
  <c r="AX96" i="1"/>
  <c r="AY96" i="1"/>
  <c r="AQ16" i="1"/>
  <c r="AQ11" i="1"/>
  <c r="AQ12" i="1"/>
  <c r="AQ20" i="1"/>
  <c r="AQ14" i="1"/>
  <c r="AQ36" i="1"/>
  <c r="AQ34" i="1"/>
  <c r="AQ10" i="1"/>
  <c r="AQ22" i="1"/>
  <c r="AQ33" i="1"/>
  <c r="AQ29" i="1"/>
  <c r="AQ13" i="1"/>
  <c r="AQ21" i="1"/>
  <c r="AQ61" i="1"/>
  <c r="AQ19" i="1"/>
  <c r="AQ43" i="1"/>
  <c r="AQ15" i="1"/>
  <c r="AQ17" i="1"/>
  <c r="AQ23" i="1"/>
  <c r="AQ31" i="1"/>
  <c r="AQ28" i="1"/>
  <c r="AQ65" i="1"/>
  <c r="AQ30" i="1"/>
  <c r="AQ48" i="1"/>
  <c r="AQ42" i="1"/>
  <c r="AQ68" i="1"/>
  <c r="AQ27" i="1"/>
  <c r="AQ58" i="1"/>
  <c r="AQ44" i="1"/>
  <c r="AQ37" i="1"/>
  <c r="AQ41" i="1"/>
  <c r="AQ73" i="1"/>
  <c r="AQ38" i="1"/>
  <c r="AQ18" i="1"/>
  <c r="AQ32" i="1"/>
  <c r="AQ60" i="1"/>
  <c r="AQ83" i="1"/>
  <c r="AQ24" i="1"/>
  <c r="AQ88" i="1"/>
  <c r="AQ86" i="1"/>
  <c r="AQ62" i="1"/>
  <c r="AQ91" i="1"/>
  <c r="AQ94" i="1"/>
  <c r="AQ97" i="1"/>
  <c r="AQ63" i="1"/>
  <c r="AQ69" i="1"/>
  <c r="AQ98" i="1"/>
  <c r="AQ52" i="1"/>
  <c r="AQ102" i="1"/>
  <c r="AQ40" i="1"/>
  <c r="AQ45" i="1"/>
  <c r="AQ55" i="1"/>
  <c r="AQ74" i="1"/>
  <c r="AQ59" i="1"/>
  <c r="AQ57" i="1"/>
  <c r="AQ119" i="1"/>
  <c r="AQ71" i="1"/>
  <c r="AQ138" i="1"/>
  <c r="AQ132" i="1"/>
  <c r="AQ76" i="1"/>
  <c r="AQ113" i="1"/>
  <c r="AQ77" i="1"/>
  <c r="AQ75" i="1"/>
  <c r="AQ50" i="1"/>
  <c r="AQ106" i="1"/>
  <c r="AQ115" i="1"/>
  <c r="AQ120" i="1"/>
  <c r="AQ103" i="1"/>
  <c r="AQ72" i="1"/>
  <c r="AQ107" i="1"/>
  <c r="AQ122" i="1"/>
  <c r="AQ111" i="1"/>
  <c r="AQ137" i="1"/>
  <c r="AQ125" i="1"/>
  <c r="AQ112" i="1"/>
  <c r="AQ79" i="1"/>
  <c r="AQ136" i="1"/>
  <c r="AQ78" i="1"/>
  <c r="AQ109" i="1"/>
  <c r="AQ54" i="1"/>
  <c r="AQ81" i="1"/>
  <c r="AQ110" i="1"/>
  <c r="AQ105" i="1"/>
  <c r="AQ46" i="1"/>
  <c r="AQ85" i="1"/>
  <c r="Y15" i="1"/>
  <c r="Y10" i="1"/>
  <c r="Y28" i="1"/>
  <c r="Y22" i="1"/>
  <c r="Y17" i="1"/>
  <c r="Y11" i="1"/>
  <c r="Y23" i="1"/>
  <c r="Y13" i="1"/>
  <c r="Y12" i="1"/>
  <c r="Y16" i="1"/>
  <c r="Y21" i="1"/>
  <c r="Y42" i="1"/>
  <c r="Y25" i="1"/>
  <c r="Y45" i="1"/>
  <c r="Y30" i="1"/>
  <c r="Y19" i="1"/>
  <c r="Y50" i="1"/>
  <c r="Y33" i="1"/>
  <c r="Y29" i="1"/>
  <c r="Y31" i="1"/>
  <c r="Y40" i="1"/>
  <c r="Y26" i="1"/>
  <c r="Y55" i="1"/>
  <c r="Y20" i="1"/>
  <c r="Y44" i="1"/>
  <c r="Y56" i="1"/>
  <c r="Y24" i="1"/>
  <c r="Y57" i="1"/>
  <c r="Y35" i="1"/>
  <c r="Y36" i="1"/>
  <c r="Y59" i="1"/>
  <c r="Y41" i="1"/>
  <c r="Y62" i="1"/>
  <c r="Y63" i="1"/>
  <c r="Y64" i="1"/>
  <c r="Y65" i="1"/>
  <c r="Y47" i="1"/>
  <c r="Y66" i="1"/>
  <c r="Y43" i="1"/>
  <c r="Y69" i="1"/>
  <c r="Y38" i="1"/>
  <c r="Y76" i="1"/>
  <c r="Y71" i="1"/>
  <c r="Y81" i="1"/>
  <c r="Y77" i="1"/>
  <c r="Y72" i="1"/>
  <c r="Y46" i="1"/>
  <c r="Y80" i="1"/>
  <c r="Y48" i="1"/>
  <c r="Y52" i="1"/>
  <c r="Y27" i="1"/>
  <c r="Y58" i="1"/>
  <c r="Y14" i="1"/>
  <c r="U52" i="1"/>
  <c r="V52" i="1"/>
  <c r="W52" i="1"/>
  <c r="X52" i="1"/>
  <c r="Z52" i="1"/>
  <c r="AA52" i="1"/>
  <c r="AB52" i="1"/>
  <c r="AC52" i="1"/>
  <c r="AD52" i="1"/>
  <c r="AE52" i="1"/>
  <c r="AF52" i="1"/>
  <c r="AG52" i="1"/>
  <c r="U27" i="1"/>
  <c r="V27" i="1"/>
  <c r="W27" i="1"/>
  <c r="X27" i="1"/>
  <c r="Z27" i="1"/>
  <c r="AA27" i="1"/>
  <c r="AB27" i="1"/>
  <c r="AC27" i="1"/>
  <c r="AD27" i="1"/>
  <c r="AE27" i="1"/>
  <c r="AF27" i="1"/>
  <c r="AG27" i="1"/>
  <c r="U58" i="1"/>
  <c r="V58" i="1"/>
  <c r="W58" i="1"/>
  <c r="X58" i="1"/>
  <c r="Z58" i="1"/>
  <c r="AA58" i="1"/>
  <c r="AB58" i="1"/>
  <c r="AC58" i="1"/>
  <c r="AD58" i="1"/>
  <c r="AE58" i="1"/>
  <c r="AF58" i="1"/>
  <c r="AG58" i="1"/>
  <c r="G12" i="1"/>
  <c r="G18" i="1"/>
  <c r="G13" i="1"/>
  <c r="G30" i="1"/>
  <c r="G10" i="1"/>
  <c r="G22" i="1"/>
  <c r="G14" i="1"/>
  <c r="G15" i="1"/>
  <c r="G17" i="1"/>
  <c r="G32" i="1"/>
  <c r="G20" i="1"/>
  <c r="G27" i="1"/>
  <c r="G29" i="1"/>
  <c r="G16" i="1"/>
  <c r="G24" i="1"/>
  <c r="G19" i="1"/>
  <c r="G43" i="1"/>
  <c r="G31" i="1"/>
  <c r="G23" i="1"/>
  <c r="G46" i="1"/>
  <c r="G47" i="1"/>
  <c r="G45" i="1"/>
  <c r="G25" i="1"/>
  <c r="G48" i="1"/>
  <c r="G34" i="1"/>
  <c r="G56" i="1"/>
  <c r="G36" i="1"/>
  <c r="G26" i="1"/>
  <c r="G38" i="1"/>
  <c r="G60" i="1"/>
  <c r="G39" i="1"/>
  <c r="G40" i="1"/>
  <c r="G61" i="1"/>
  <c r="G64" i="1"/>
  <c r="G63" i="1"/>
  <c r="G41" i="1"/>
  <c r="G28" i="1"/>
  <c r="G42" i="1"/>
  <c r="G21" i="1"/>
  <c r="G37" i="1"/>
  <c r="G53" i="1"/>
  <c r="G59" i="1"/>
  <c r="G11" i="1"/>
  <c r="C21" i="1"/>
  <c r="D21" i="1"/>
  <c r="E21" i="1"/>
  <c r="F21" i="1"/>
  <c r="H21" i="1"/>
  <c r="I21" i="1"/>
  <c r="J21" i="1"/>
  <c r="K21" i="1"/>
  <c r="L21" i="1"/>
  <c r="M21" i="1"/>
  <c r="N21" i="1"/>
  <c r="O21" i="1"/>
  <c r="C37" i="1"/>
  <c r="D37" i="1"/>
  <c r="E37" i="1"/>
  <c r="F37" i="1"/>
  <c r="H37" i="1"/>
  <c r="I37" i="1"/>
  <c r="J37" i="1"/>
  <c r="K37" i="1"/>
  <c r="L37" i="1"/>
  <c r="M37" i="1"/>
  <c r="N37" i="1"/>
  <c r="O37" i="1"/>
  <c r="C53" i="1"/>
  <c r="D53" i="1"/>
  <c r="E53" i="1"/>
  <c r="F53" i="1"/>
  <c r="H53" i="1"/>
  <c r="I53" i="1"/>
  <c r="J53" i="1"/>
  <c r="K53" i="1"/>
  <c r="L53" i="1"/>
  <c r="M53" i="1"/>
  <c r="N53" i="1"/>
  <c r="O53" i="1"/>
  <c r="C59" i="1"/>
  <c r="D59" i="1"/>
  <c r="E59" i="1"/>
  <c r="F59" i="1"/>
  <c r="H59" i="1"/>
  <c r="I59" i="1"/>
  <c r="J59" i="1"/>
  <c r="K59" i="1"/>
  <c r="L59" i="1"/>
  <c r="M59" i="1"/>
  <c r="N59" i="1"/>
  <c r="O59" i="1"/>
  <c r="AM109" i="1"/>
  <c r="AN109" i="1"/>
  <c r="AO109" i="1"/>
  <c r="AP109" i="1"/>
  <c r="AR109" i="1"/>
  <c r="AS109" i="1"/>
  <c r="AT109" i="1"/>
  <c r="AU109" i="1"/>
  <c r="AV109" i="1"/>
  <c r="AW109" i="1"/>
  <c r="AX109" i="1"/>
  <c r="AY109" i="1"/>
  <c r="AM54" i="1"/>
  <c r="AN54" i="1"/>
  <c r="AO54" i="1"/>
  <c r="AP54" i="1"/>
  <c r="AR54" i="1"/>
  <c r="AS54" i="1"/>
  <c r="AT54" i="1"/>
  <c r="AU54" i="1"/>
  <c r="AV54" i="1"/>
  <c r="AW54" i="1"/>
  <c r="AX54" i="1"/>
  <c r="AY54" i="1"/>
  <c r="AM81" i="1"/>
  <c r="AN81" i="1"/>
  <c r="AO81" i="1"/>
  <c r="AP81" i="1"/>
  <c r="AR81" i="1"/>
  <c r="AS81" i="1"/>
  <c r="AT81" i="1"/>
  <c r="AU81" i="1"/>
  <c r="AV81" i="1"/>
  <c r="AW81" i="1"/>
  <c r="AX81" i="1"/>
  <c r="AY81" i="1"/>
  <c r="AM62" i="1"/>
  <c r="AN62" i="1"/>
  <c r="AO62" i="1"/>
  <c r="AP62" i="1"/>
  <c r="AR62" i="1"/>
  <c r="AS62" i="1"/>
  <c r="AT62" i="1"/>
  <c r="AU62" i="1"/>
  <c r="AV62" i="1"/>
  <c r="AW62" i="1"/>
  <c r="AX62" i="1"/>
  <c r="AY62" i="1"/>
  <c r="AM63" i="1"/>
  <c r="AN63" i="1"/>
  <c r="AO63" i="1"/>
  <c r="AP63" i="1"/>
  <c r="AR63" i="1"/>
  <c r="AS63" i="1"/>
  <c r="AT63" i="1"/>
  <c r="AU63" i="1"/>
  <c r="AV63" i="1"/>
  <c r="AW63" i="1"/>
  <c r="AX63" i="1"/>
  <c r="AY63" i="1"/>
  <c r="AM110" i="1"/>
  <c r="AN110" i="1"/>
  <c r="AO110" i="1"/>
  <c r="AP110" i="1"/>
  <c r="AR110" i="1"/>
  <c r="AS110" i="1"/>
  <c r="AT110" i="1"/>
  <c r="AU110" i="1"/>
  <c r="AV110" i="1"/>
  <c r="AW110" i="1"/>
  <c r="AX110" i="1"/>
  <c r="AY110" i="1"/>
  <c r="AM105" i="1"/>
  <c r="AN105" i="1"/>
  <c r="AO105" i="1"/>
  <c r="AP105" i="1"/>
  <c r="AR105" i="1"/>
  <c r="AS105" i="1"/>
  <c r="AT105" i="1"/>
  <c r="AU105" i="1"/>
  <c r="AV105" i="1"/>
  <c r="AW105" i="1"/>
  <c r="AX105" i="1"/>
  <c r="AY105" i="1"/>
  <c r="AM46" i="1"/>
  <c r="AN46" i="1"/>
  <c r="AO46" i="1"/>
  <c r="AP46" i="1"/>
  <c r="AR46" i="1"/>
  <c r="AS46" i="1"/>
  <c r="AT46" i="1"/>
  <c r="AU46" i="1"/>
  <c r="AV46" i="1"/>
  <c r="AW46" i="1"/>
  <c r="AX46" i="1"/>
  <c r="AY46" i="1"/>
  <c r="C45" i="1"/>
  <c r="D45" i="1"/>
  <c r="E45" i="1"/>
  <c r="F45" i="1"/>
  <c r="H45" i="1"/>
  <c r="I45" i="1"/>
  <c r="J45" i="1"/>
  <c r="K45" i="1"/>
  <c r="L45" i="1"/>
  <c r="M45" i="1"/>
  <c r="N45" i="1"/>
  <c r="O45" i="1"/>
  <c r="C25" i="1"/>
  <c r="D25" i="1"/>
  <c r="E25" i="1"/>
  <c r="F25" i="1"/>
  <c r="H25" i="1"/>
  <c r="I25" i="1"/>
  <c r="J25" i="1"/>
  <c r="K25" i="1"/>
  <c r="L25" i="1"/>
  <c r="M25" i="1"/>
  <c r="N25" i="1"/>
  <c r="O25" i="1"/>
  <c r="C36" i="1"/>
  <c r="D36" i="1"/>
  <c r="E36" i="1"/>
  <c r="F36" i="1"/>
  <c r="H36" i="1"/>
  <c r="I36" i="1"/>
  <c r="J36" i="1"/>
  <c r="K36" i="1"/>
  <c r="L36" i="1"/>
  <c r="M36" i="1"/>
  <c r="N36" i="1"/>
  <c r="O36" i="1"/>
  <c r="C38" i="1"/>
  <c r="D38" i="1"/>
  <c r="E38" i="1"/>
  <c r="F38" i="1"/>
  <c r="H38" i="1"/>
  <c r="I38" i="1"/>
  <c r="J38" i="1"/>
  <c r="K38" i="1"/>
  <c r="L38" i="1"/>
  <c r="M38" i="1"/>
  <c r="N38" i="1"/>
  <c r="O38" i="1"/>
  <c r="C39" i="1"/>
  <c r="D39" i="1"/>
  <c r="E39" i="1"/>
  <c r="F39" i="1"/>
  <c r="H39" i="1"/>
  <c r="I39" i="1"/>
  <c r="J39" i="1"/>
  <c r="K39" i="1"/>
  <c r="L39" i="1"/>
  <c r="M39" i="1"/>
  <c r="N39" i="1"/>
  <c r="O39" i="1"/>
  <c r="C61" i="1"/>
  <c r="D61" i="1"/>
  <c r="E61" i="1"/>
  <c r="F61" i="1"/>
  <c r="H61" i="1"/>
  <c r="I61" i="1"/>
  <c r="J61" i="1"/>
  <c r="K61" i="1"/>
  <c r="L61" i="1"/>
  <c r="M61" i="1"/>
  <c r="N61" i="1"/>
  <c r="O61" i="1"/>
  <c r="C63" i="1"/>
  <c r="D63" i="1"/>
  <c r="E63" i="1"/>
  <c r="F63" i="1"/>
  <c r="H63" i="1"/>
  <c r="I63" i="1"/>
  <c r="J63" i="1"/>
  <c r="K63" i="1"/>
  <c r="L63" i="1"/>
  <c r="M63" i="1"/>
  <c r="N63" i="1"/>
  <c r="O63" i="1"/>
  <c r="C28" i="1"/>
  <c r="D28" i="1"/>
  <c r="E28" i="1"/>
  <c r="F28" i="1"/>
  <c r="H28" i="1"/>
  <c r="I28" i="1"/>
  <c r="J28" i="1"/>
  <c r="K28" i="1"/>
  <c r="L28" i="1"/>
  <c r="M28" i="1"/>
  <c r="N28" i="1"/>
  <c r="O28" i="1"/>
  <c r="U24" i="1"/>
  <c r="V24" i="1"/>
  <c r="W24" i="1"/>
  <c r="X24" i="1"/>
  <c r="Z24" i="1"/>
  <c r="AA24" i="1"/>
  <c r="AB24" i="1"/>
  <c r="AC24" i="1"/>
  <c r="AD24" i="1"/>
  <c r="AE24" i="1"/>
  <c r="AF24" i="1"/>
  <c r="AG24" i="1"/>
  <c r="U35" i="1"/>
  <c r="V35" i="1"/>
  <c r="W35" i="1"/>
  <c r="X35" i="1"/>
  <c r="Z35" i="1"/>
  <c r="AA35" i="1"/>
  <c r="AB35" i="1"/>
  <c r="AC35" i="1"/>
  <c r="AD35" i="1"/>
  <c r="AE35" i="1"/>
  <c r="AF35" i="1"/>
  <c r="AG35" i="1"/>
  <c r="U41" i="1"/>
  <c r="V41" i="1"/>
  <c r="W41" i="1"/>
  <c r="X41" i="1"/>
  <c r="Z41" i="1"/>
  <c r="AA41" i="1"/>
  <c r="AB41" i="1"/>
  <c r="AC41" i="1"/>
  <c r="AD41" i="1"/>
  <c r="AE41" i="1"/>
  <c r="AF41" i="1"/>
  <c r="AG41" i="1"/>
  <c r="U47" i="1"/>
  <c r="V47" i="1"/>
  <c r="W47" i="1"/>
  <c r="X47" i="1"/>
  <c r="Z47" i="1"/>
  <c r="AA47" i="1"/>
  <c r="AB47" i="1"/>
  <c r="AC47" i="1"/>
  <c r="AD47" i="1"/>
  <c r="AE47" i="1"/>
  <c r="AF47" i="1"/>
  <c r="AG47" i="1"/>
  <c r="Q50" i="1" l="1"/>
  <c r="BA117" i="1"/>
  <c r="AI54" i="1"/>
  <c r="AZ117" i="1"/>
  <c r="BA104" i="1"/>
  <c r="AZ104" i="1"/>
  <c r="AH54" i="1"/>
  <c r="P50" i="1"/>
  <c r="BA126" i="1"/>
  <c r="BA131" i="1"/>
  <c r="AI53" i="1"/>
  <c r="AI78" i="1"/>
  <c r="AI68" i="1"/>
  <c r="Q55" i="1"/>
  <c r="Q54" i="1"/>
  <c r="Q58" i="1"/>
  <c r="AH49" i="1"/>
  <c r="AI79" i="1"/>
  <c r="AH75" i="1"/>
  <c r="BA140" i="1"/>
  <c r="BA133" i="1"/>
  <c r="BA82" i="1"/>
  <c r="BA121" i="1"/>
  <c r="P55" i="1"/>
  <c r="P58" i="1"/>
  <c r="AI49" i="1"/>
  <c r="AI75" i="1"/>
  <c r="AZ140" i="1"/>
  <c r="AZ126" i="1"/>
  <c r="AZ82" i="1"/>
  <c r="AZ131" i="1"/>
  <c r="AZ121" i="1"/>
  <c r="Q65" i="1"/>
  <c r="BA130" i="1"/>
  <c r="BA90" i="1"/>
  <c r="BA128" i="1"/>
  <c r="AZ133" i="1"/>
  <c r="AZ130" i="1"/>
  <c r="AZ90" i="1"/>
  <c r="AZ128" i="1"/>
  <c r="AH79" i="1"/>
  <c r="AH53" i="1"/>
  <c r="AH78" i="1"/>
  <c r="P54" i="1"/>
  <c r="P65" i="1"/>
  <c r="BA118" i="1"/>
  <c r="P52" i="1"/>
  <c r="BA124" i="1"/>
  <c r="AZ135" i="1"/>
  <c r="AZ134" i="1"/>
  <c r="BA129" i="1"/>
  <c r="BA123" i="1"/>
  <c r="BA116" i="1"/>
  <c r="Q62" i="1"/>
  <c r="BA114" i="1"/>
  <c r="AZ89" i="1"/>
  <c r="AZ129" i="1"/>
  <c r="AZ108" i="1"/>
  <c r="AZ124" i="1"/>
  <c r="AZ123" i="1"/>
  <c r="AZ84" i="1"/>
  <c r="BA108" i="1"/>
  <c r="BA127" i="1"/>
  <c r="AZ127" i="1"/>
  <c r="AZ114" i="1"/>
  <c r="AZ118" i="1"/>
  <c r="AZ100" i="1"/>
  <c r="AZ93" i="1"/>
  <c r="BA134" i="1"/>
  <c r="BA135" i="1"/>
  <c r="BA139" i="1"/>
  <c r="AI74" i="1"/>
  <c r="AH74" i="1"/>
  <c r="AH67" i="1"/>
  <c r="AI51" i="1"/>
  <c r="AH73" i="1"/>
  <c r="AI67" i="1"/>
  <c r="AH51" i="1"/>
  <c r="AH68" i="1"/>
  <c r="AH60" i="1"/>
  <c r="Q68" i="1"/>
  <c r="P66" i="1"/>
  <c r="P67" i="1"/>
  <c r="Q53" i="1"/>
  <c r="P49" i="1"/>
  <c r="P62" i="1"/>
  <c r="P51" i="1"/>
  <c r="P68" i="1"/>
  <c r="Q66" i="1"/>
  <c r="Q67" i="1"/>
  <c r="Q49" i="1"/>
  <c r="AI73" i="1"/>
  <c r="AI60" i="1"/>
  <c r="AH39" i="1"/>
  <c r="AH34" i="1"/>
  <c r="AZ51" i="1"/>
  <c r="AZ47" i="1"/>
  <c r="AZ39" i="1"/>
  <c r="AZ116" i="1"/>
  <c r="AZ99" i="1"/>
  <c r="AH32" i="1"/>
  <c r="AH70" i="1"/>
  <c r="AH61" i="1"/>
  <c r="P44" i="1"/>
  <c r="AZ70" i="1"/>
  <c r="P57" i="1"/>
  <c r="AZ80" i="1"/>
  <c r="AZ56" i="1"/>
  <c r="AZ35" i="1"/>
  <c r="AZ101" i="1"/>
  <c r="AZ87" i="1"/>
  <c r="AZ67" i="1"/>
  <c r="P33" i="1"/>
  <c r="Q63" i="1"/>
  <c r="AZ25" i="1"/>
  <c r="AZ49" i="1"/>
  <c r="AZ66" i="1"/>
  <c r="P35" i="1"/>
  <c r="P53" i="1"/>
  <c r="P63" i="1"/>
  <c r="AZ81" i="1"/>
  <c r="AZ109" i="1"/>
  <c r="AZ95" i="1"/>
  <c r="AZ53" i="1"/>
  <c r="AZ26" i="1"/>
  <c r="AZ64" i="1"/>
  <c r="AZ92" i="1"/>
  <c r="AZ139" i="1"/>
  <c r="AZ96" i="1"/>
  <c r="AH35" i="1"/>
  <c r="P21" i="1"/>
  <c r="P59" i="1"/>
  <c r="P37" i="1"/>
  <c r="AH27" i="1"/>
  <c r="AZ63" i="1"/>
  <c r="AZ105" i="1"/>
  <c r="AZ54" i="1"/>
  <c r="AZ46" i="1"/>
  <c r="AZ110" i="1"/>
  <c r="AZ62" i="1"/>
  <c r="AH37" i="1"/>
  <c r="P36" i="1"/>
  <c r="P45" i="1"/>
  <c r="P39" i="1"/>
  <c r="P61" i="1"/>
  <c r="P28" i="1"/>
  <c r="P38" i="1"/>
  <c r="P25" i="1"/>
  <c r="AM61" i="1"/>
  <c r="AN61" i="1"/>
  <c r="AO61" i="1"/>
  <c r="AP61" i="1"/>
  <c r="AR61" i="1"/>
  <c r="AS61" i="1"/>
  <c r="AT61" i="1"/>
  <c r="AU61" i="1"/>
  <c r="AV61" i="1"/>
  <c r="AW61" i="1"/>
  <c r="AX61" i="1"/>
  <c r="AY61" i="1"/>
  <c r="AM15" i="1"/>
  <c r="AN15" i="1"/>
  <c r="AO15" i="1"/>
  <c r="AP15" i="1"/>
  <c r="AR15" i="1"/>
  <c r="AS15" i="1"/>
  <c r="AT15" i="1"/>
  <c r="AU15" i="1"/>
  <c r="AV15" i="1"/>
  <c r="AW15" i="1"/>
  <c r="AX15" i="1"/>
  <c r="AY15" i="1"/>
  <c r="AM86" i="1"/>
  <c r="AN86" i="1"/>
  <c r="AO86" i="1"/>
  <c r="AP86" i="1"/>
  <c r="AR86" i="1"/>
  <c r="AS86" i="1"/>
  <c r="AT86" i="1"/>
  <c r="AU86" i="1"/>
  <c r="AV86" i="1"/>
  <c r="AW86" i="1"/>
  <c r="AX86" i="1"/>
  <c r="AY86" i="1"/>
  <c r="AM71" i="1"/>
  <c r="AN71" i="1"/>
  <c r="AO71" i="1"/>
  <c r="AP71" i="1"/>
  <c r="AR71" i="1"/>
  <c r="AS71" i="1"/>
  <c r="AT71" i="1"/>
  <c r="AU71" i="1"/>
  <c r="AV71" i="1"/>
  <c r="AW71" i="1"/>
  <c r="AX71" i="1"/>
  <c r="AY71" i="1"/>
  <c r="AM42" i="1"/>
  <c r="AN42" i="1"/>
  <c r="AO42" i="1"/>
  <c r="AP42" i="1"/>
  <c r="AR42" i="1"/>
  <c r="AS42" i="1"/>
  <c r="AT42" i="1"/>
  <c r="AU42" i="1"/>
  <c r="AV42" i="1"/>
  <c r="AW42" i="1"/>
  <c r="AX42" i="1"/>
  <c r="AY42" i="1"/>
  <c r="AM48" i="1"/>
  <c r="AN48" i="1"/>
  <c r="AO48" i="1"/>
  <c r="AP48" i="1"/>
  <c r="AR48" i="1"/>
  <c r="AS48" i="1"/>
  <c r="AT48" i="1"/>
  <c r="AU48" i="1"/>
  <c r="AV48" i="1"/>
  <c r="AW48" i="1"/>
  <c r="AX48" i="1"/>
  <c r="AY48" i="1"/>
  <c r="AM138" i="1"/>
  <c r="AN138" i="1"/>
  <c r="AO138" i="1"/>
  <c r="AP138" i="1"/>
  <c r="AR138" i="1"/>
  <c r="AS138" i="1"/>
  <c r="AT138" i="1"/>
  <c r="AU138" i="1"/>
  <c r="AV138" i="1"/>
  <c r="AW138" i="1"/>
  <c r="AX138" i="1"/>
  <c r="AY138" i="1"/>
  <c r="AM44" i="1"/>
  <c r="AN44" i="1"/>
  <c r="AO44" i="1"/>
  <c r="AP44" i="1"/>
  <c r="AR44" i="1"/>
  <c r="AS44" i="1"/>
  <c r="AT44" i="1"/>
  <c r="AU44" i="1"/>
  <c r="AV44" i="1"/>
  <c r="AW44" i="1"/>
  <c r="AX44" i="1"/>
  <c r="AY44" i="1"/>
  <c r="AM132" i="1"/>
  <c r="AN132" i="1"/>
  <c r="AO132" i="1"/>
  <c r="AP132" i="1"/>
  <c r="AR132" i="1"/>
  <c r="AS132" i="1"/>
  <c r="AT132" i="1"/>
  <c r="AU132" i="1"/>
  <c r="AV132" i="1"/>
  <c r="AW132" i="1"/>
  <c r="AX132" i="1"/>
  <c r="AY132" i="1"/>
  <c r="AM76" i="1"/>
  <c r="AN76" i="1"/>
  <c r="AO76" i="1"/>
  <c r="AP76" i="1"/>
  <c r="AR76" i="1"/>
  <c r="AS76" i="1"/>
  <c r="AT76" i="1"/>
  <c r="AU76" i="1"/>
  <c r="AV76" i="1"/>
  <c r="AW76" i="1"/>
  <c r="AX76" i="1"/>
  <c r="AY76" i="1"/>
  <c r="AM113" i="1"/>
  <c r="AN113" i="1"/>
  <c r="AO113" i="1"/>
  <c r="AP113" i="1"/>
  <c r="AR113" i="1"/>
  <c r="AS113" i="1"/>
  <c r="AT113" i="1"/>
  <c r="AU113" i="1"/>
  <c r="AV113" i="1"/>
  <c r="AW113" i="1"/>
  <c r="AX113" i="1"/>
  <c r="AY113" i="1"/>
  <c r="AM77" i="1"/>
  <c r="AN77" i="1"/>
  <c r="AO77" i="1"/>
  <c r="AP77" i="1"/>
  <c r="AR77" i="1"/>
  <c r="AS77" i="1"/>
  <c r="AT77" i="1"/>
  <c r="AU77" i="1"/>
  <c r="AV77" i="1"/>
  <c r="AW77" i="1"/>
  <c r="AX77" i="1"/>
  <c r="AY77" i="1"/>
  <c r="AM75" i="1"/>
  <c r="AN75" i="1"/>
  <c r="AO75" i="1"/>
  <c r="AP75" i="1"/>
  <c r="AR75" i="1"/>
  <c r="AS75" i="1"/>
  <c r="AT75" i="1"/>
  <c r="AU75" i="1"/>
  <c r="AV75" i="1"/>
  <c r="AW75" i="1"/>
  <c r="AX75" i="1"/>
  <c r="AY75" i="1"/>
  <c r="AM21" i="1"/>
  <c r="AN21" i="1"/>
  <c r="AO21" i="1"/>
  <c r="AP21" i="1"/>
  <c r="AR21" i="1"/>
  <c r="AS21" i="1"/>
  <c r="AT21" i="1"/>
  <c r="AU21" i="1"/>
  <c r="AV21" i="1"/>
  <c r="AW21" i="1"/>
  <c r="AX21" i="1"/>
  <c r="AY21" i="1"/>
  <c r="AM17" i="1"/>
  <c r="AN17" i="1"/>
  <c r="AO17" i="1"/>
  <c r="AP17" i="1"/>
  <c r="AR17" i="1"/>
  <c r="AS17" i="1"/>
  <c r="AT17" i="1"/>
  <c r="AU17" i="1"/>
  <c r="AV17" i="1"/>
  <c r="AW17" i="1"/>
  <c r="AX17" i="1"/>
  <c r="AY17" i="1"/>
  <c r="AM50" i="1"/>
  <c r="AN50" i="1"/>
  <c r="AO50" i="1"/>
  <c r="AP50" i="1"/>
  <c r="AR50" i="1"/>
  <c r="AS50" i="1"/>
  <c r="AT50" i="1"/>
  <c r="AU50" i="1"/>
  <c r="AV50" i="1"/>
  <c r="AW50" i="1"/>
  <c r="AX50" i="1"/>
  <c r="AY50" i="1"/>
  <c r="AM40" i="1"/>
  <c r="AN40" i="1"/>
  <c r="AO40" i="1"/>
  <c r="AP40" i="1"/>
  <c r="AR40" i="1"/>
  <c r="AS40" i="1"/>
  <c r="AT40" i="1"/>
  <c r="AU40" i="1"/>
  <c r="AV40" i="1"/>
  <c r="AW40" i="1"/>
  <c r="AX40" i="1"/>
  <c r="AY40" i="1"/>
  <c r="AM18" i="1"/>
  <c r="AN18" i="1"/>
  <c r="AO18" i="1"/>
  <c r="AP18" i="1"/>
  <c r="AR18" i="1"/>
  <c r="AS18" i="1"/>
  <c r="AT18" i="1"/>
  <c r="AU18" i="1"/>
  <c r="AV18" i="1"/>
  <c r="AW18" i="1"/>
  <c r="AX18" i="1"/>
  <c r="AY18" i="1"/>
  <c r="AM98" i="1"/>
  <c r="AN98" i="1"/>
  <c r="AO98" i="1"/>
  <c r="AP98" i="1"/>
  <c r="AR98" i="1"/>
  <c r="AS98" i="1"/>
  <c r="AT98" i="1"/>
  <c r="AU98" i="1"/>
  <c r="AV98" i="1"/>
  <c r="AW98" i="1"/>
  <c r="AX98" i="1"/>
  <c r="AY98" i="1"/>
  <c r="AM85" i="1"/>
  <c r="AN85" i="1"/>
  <c r="AO85" i="1"/>
  <c r="AP85" i="1"/>
  <c r="AR85" i="1"/>
  <c r="AS85" i="1"/>
  <c r="AT85" i="1"/>
  <c r="AU85" i="1"/>
  <c r="AV85" i="1"/>
  <c r="AW85" i="1"/>
  <c r="AX85" i="1"/>
  <c r="AY85" i="1"/>
  <c r="AM106" i="1"/>
  <c r="AN106" i="1"/>
  <c r="AO106" i="1"/>
  <c r="AP106" i="1"/>
  <c r="AR106" i="1"/>
  <c r="AS106" i="1"/>
  <c r="AT106" i="1"/>
  <c r="AU106" i="1"/>
  <c r="AV106" i="1"/>
  <c r="AW106" i="1"/>
  <c r="AX106" i="1"/>
  <c r="AY106" i="1"/>
  <c r="AM115" i="1"/>
  <c r="AN115" i="1"/>
  <c r="AO115" i="1"/>
  <c r="AP115" i="1"/>
  <c r="AR115" i="1"/>
  <c r="AS115" i="1"/>
  <c r="AT115" i="1"/>
  <c r="AU115" i="1"/>
  <c r="AV115" i="1"/>
  <c r="AW115" i="1"/>
  <c r="AX115" i="1"/>
  <c r="AY115" i="1"/>
  <c r="AM19" i="1"/>
  <c r="AN19" i="1"/>
  <c r="AO19" i="1"/>
  <c r="AP19" i="1"/>
  <c r="AR19" i="1"/>
  <c r="AS19" i="1"/>
  <c r="AT19" i="1"/>
  <c r="AU19" i="1"/>
  <c r="AV19" i="1"/>
  <c r="AW19" i="1"/>
  <c r="AX19" i="1"/>
  <c r="AY19" i="1"/>
  <c r="AM120" i="1"/>
  <c r="AN120" i="1"/>
  <c r="AO120" i="1"/>
  <c r="AP120" i="1"/>
  <c r="AR120" i="1"/>
  <c r="AS120" i="1"/>
  <c r="AT120" i="1"/>
  <c r="AU120" i="1"/>
  <c r="AV120" i="1"/>
  <c r="AW120" i="1"/>
  <c r="AX120" i="1"/>
  <c r="AY120" i="1"/>
  <c r="AM103" i="1"/>
  <c r="AN103" i="1"/>
  <c r="AO103" i="1"/>
  <c r="AP103" i="1"/>
  <c r="AR103" i="1"/>
  <c r="AS103" i="1"/>
  <c r="AT103" i="1"/>
  <c r="AU103" i="1"/>
  <c r="AV103" i="1"/>
  <c r="AW103" i="1"/>
  <c r="AX103" i="1"/>
  <c r="AY103" i="1"/>
  <c r="AM72" i="1"/>
  <c r="AN72" i="1"/>
  <c r="AO72" i="1"/>
  <c r="AP72" i="1"/>
  <c r="AR72" i="1"/>
  <c r="AS72" i="1"/>
  <c r="AT72" i="1"/>
  <c r="AU72" i="1"/>
  <c r="AV72" i="1"/>
  <c r="AW72" i="1"/>
  <c r="AX72" i="1"/>
  <c r="AY72" i="1"/>
  <c r="AM107" i="1"/>
  <c r="AN107" i="1"/>
  <c r="AO107" i="1"/>
  <c r="AP107" i="1"/>
  <c r="AR107" i="1"/>
  <c r="AS107" i="1"/>
  <c r="AT107" i="1"/>
  <c r="AU107" i="1"/>
  <c r="AV107" i="1"/>
  <c r="AW107" i="1"/>
  <c r="AX107" i="1"/>
  <c r="AY107" i="1"/>
  <c r="AM52" i="1"/>
  <c r="AN52" i="1"/>
  <c r="AO52" i="1"/>
  <c r="AP52" i="1"/>
  <c r="AR52" i="1"/>
  <c r="AS52" i="1"/>
  <c r="AT52" i="1"/>
  <c r="AU52" i="1"/>
  <c r="AV52" i="1"/>
  <c r="AW52" i="1"/>
  <c r="AX52" i="1"/>
  <c r="AY52" i="1"/>
  <c r="AM122" i="1"/>
  <c r="AN122" i="1"/>
  <c r="AO122" i="1"/>
  <c r="AP122" i="1"/>
  <c r="AR122" i="1"/>
  <c r="AS122" i="1"/>
  <c r="AT122" i="1"/>
  <c r="AU122" i="1"/>
  <c r="AV122" i="1"/>
  <c r="AW122" i="1"/>
  <c r="AX122" i="1"/>
  <c r="AY122" i="1"/>
  <c r="AM68" i="1"/>
  <c r="AN68" i="1"/>
  <c r="AO68" i="1"/>
  <c r="AP68" i="1"/>
  <c r="AR68" i="1"/>
  <c r="AS68" i="1"/>
  <c r="AT68" i="1"/>
  <c r="AU68" i="1"/>
  <c r="AV68" i="1"/>
  <c r="AW68" i="1"/>
  <c r="AX68" i="1"/>
  <c r="AY68" i="1"/>
  <c r="AM111" i="1"/>
  <c r="AN111" i="1"/>
  <c r="AO111" i="1"/>
  <c r="AP111" i="1"/>
  <c r="AR111" i="1"/>
  <c r="AS111" i="1"/>
  <c r="AT111" i="1"/>
  <c r="AU111" i="1"/>
  <c r="AV111" i="1"/>
  <c r="AW111" i="1"/>
  <c r="AX111" i="1"/>
  <c r="AY111" i="1"/>
  <c r="AM137" i="1"/>
  <c r="AN137" i="1"/>
  <c r="AO137" i="1"/>
  <c r="AP137" i="1"/>
  <c r="AR137" i="1"/>
  <c r="AS137" i="1"/>
  <c r="AT137" i="1"/>
  <c r="AU137" i="1"/>
  <c r="AV137" i="1"/>
  <c r="AW137" i="1"/>
  <c r="AX137" i="1"/>
  <c r="AY137" i="1"/>
  <c r="AM125" i="1"/>
  <c r="AN125" i="1"/>
  <c r="AO125" i="1"/>
  <c r="AP125" i="1"/>
  <c r="AR125" i="1"/>
  <c r="AS125" i="1"/>
  <c r="AT125" i="1"/>
  <c r="AU125" i="1"/>
  <c r="AV125" i="1"/>
  <c r="AW125" i="1"/>
  <c r="AX125" i="1"/>
  <c r="AY125" i="1"/>
  <c r="AM37" i="1"/>
  <c r="AN37" i="1"/>
  <c r="AO37" i="1"/>
  <c r="AP37" i="1"/>
  <c r="AR37" i="1"/>
  <c r="AS37" i="1"/>
  <c r="AT37" i="1"/>
  <c r="AU37" i="1"/>
  <c r="AV37" i="1"/>
  <c r="AW37" i="1"/>
  <c r="AX37" i="1"/>
  <c r="AY37" i="1"/>
  <c r="AM112" i="1"/>
  <c r="AN112" i="1"/>
  <c r="AO112" i="1"/>
  <c r="AP112" i="1"/>
  <c r="AR112" i="1"/>
  <c r="AS112" i="1"/>
  <c r="AT112" i="1"/>
  <c r="AU112" i="1"/>
  <c r="AV112" i="1"/>
  <c r="AW112" i="1"/>
  <c r="AX112" i="1"/>
  <c r="AY112" i="1"/>
  <c r="AM41" i="1"/>
  <c r="AN41" i="1"/>
  <c r="AO41" i="1"/>
  <c r="AP41" i="1"/>
  <c r="AR41" i="1"/>
  <c r="AS41" i="1"/>
  <c r="AT41" i="1"/>
  <c r="AU41" i="1"/>
  <c r="AV41" i="1"/>
  <c r="AW41" i="1"/>
  <c r="AX41" i="1"/>
  <c r="AY41" i="1"/>
  <c r="AM73" i="1"/>
  <c r="AN73" i="1"/>
  <c r="AO73" i="1"/>
  <c r="AP73" i="1"/>
  <c r="AR73" i="1"/>
  <c r="AS73" i="1"/>
  <c r="AT73" i="1"/>
  <c r="AU73" i="1"/>
  <c r="AV73" i="1"/>
  <c r="AW73" i="1"/>
  <c r="AX73" i="1"/>
  <c r="AY73" i="1"/>
  <c r="AM79" i="1"/>
  <c r="AN79" i="1"/>
  <c r="AO79" i="1"/>
  <c r="AP79" i="1"/>
  <c r="AR79" i="1"/>
  <c r="AS79" i="1"/>
  <c r="AT79" i="1"/>
  <c r="AU79" i="1"/>
  <c r="AV79" i="1"/>
  <c r="AW79" i="1"/>
  <c r="AX79" i="1"/>
  <c r="AY79" i="1"/>
  <c r="AM136" i="1"/>
  <c r="AN136" i="1"/>
  <c r="AO136" i="1"/>
  <c r="AP136" i="1"/>
  <c r="AR136" i="1"/>
  <c r="AS136" i="1"/>
  <c r="AT136" i="1"/>
  <c r="AU136" i="1"/>
  <c r="AV136" i="1"/>
  <c r="AW136" i="1"/>
  <c r="AX136" i="1"/>
  <c r="AY136" i="1"/>
  <c r="AM78" i="1"/>
  <c r="AN78" i="1"/>
  <c r="AO78" i="1"/>
  <c r="AP78" i="1"/>
  <c r="AR78" i="1"/>
  <c r="AS78" i="1"/>
  <c r="AT78" i="1"/>
  <c r="AU78" i="1"/>
  <c r="AV78" i="1"/>
  <c r="AW78" i="1"/>
  <c r="AX78" i="1"/>
  <c r="AY78" i="1"/>
  <c r="U17" i="1"/>
  <c r="V17" i="1"/>
  <c r="W17" i="1"/>
  <c r="X17" i="1"/>
  <c r="Z17" i="1"/>
  <c r="AA17" i="1"/>
  <c r="AB17" i="1"/>
  <c r="AC17" i="1"/>
  <c r="AD17" i="1"/>
  <c r="AE17" i="1"/>
  <c r="AF17" i="1"/>
  <c r="AG17" i="1"/>
  <c r="U12" i="1"/>
  <c r="V12" i="1"/>
  <c r="W12" i="1"/>
  <c r="X12" i="1"/>
  <c r="Z12" i="1"/>
  <c r="AA12" i="1"/>
  <c r="AB12" i="1"/>
  <c r="AC12" i="1"/>
  <c r="AD12" i="1"/>
  <c r="AE12" i="1"/>
  <c r="AF12" i="1"/>
  <c r="AG12" i="1"/>
  <c r="U31" i="1"/>
  <c r="V31" i="1"/>
  <c r="W31" i="1"/>
  <c r="X31" i="1"/>
  <c r="Z31" i="1"/>
  <c r="AA31" i="1"/>
  <c r="AB31" i="1"/>
  <c r="AC31" i="1"/>
  <c r="AD31" i="1"/>
  <c r="AE31" i="1"/>
  <c r="AF31" i="1"/>
  <c r="AG31" i="1"/>
  <c r="U26" i="1"/>
  <c r="V26" i="1"/>
  <c r="W26" i="1"/>
  <c r="X26" i="1"/>
  <c r="Z26" i="1"/>
  <c r="AA26" i="1"/>
  <c r="AB26" i="1"/>
  <c r="AC26" i="1"/>
  <c r="AD26" i="1"/>
  <c r="AE26" i="1"/>
  <c r="AF26" i="1"/>
  <c r="AG26" i="1"/>
  <c r="U20" i="1"/>
  <c r="V20" i="1"/>
  <c r="W20" i="1"/>
  <c r="X20" i="1"/>
  <c r="Z20" i="1"/>
  <c r="AA20" i="1"/>
  <c r="AB20" i="1"/>
  <c r="AC20" i="1"/>
  <c r="AD20" i="1"/>
  <c r="AE20" i="1"/>
  <c r="AF20" i="1"/>
  <c r="AG20" i="1"/>
  <c r="U56" i="1"/>
  <c r="V56" i="1"/>
  <c r="W56" i="1"/>
  <c r="X56" i="1"/>
  <c r="Z56" i="1"/>
  <c r="AA56" i="1"/>
  <c r="AB56" i="1"/>
  <c r="AC56" i="1"/>
  <c r="AD56" i="1"/>
  <c r="AE56" i="1"/>
  <c r="AF56" i="1"/>
  <c r="AG56" i="1"/>
  <c r="U57" i="1"/>
  <c r="V57" i="1"/>
  <c r="W57" i="1"/>
  <c r="X57" i="1"/>
  <c r="Z57" i="1"/>
  <c r="AA57" i="1"/>
  <c r="AB57" i="1"/>
  <c r="AC57" i="1"/>
  <c r="AD57" i="1"/>
  <c r="AE57" i="1"/>
  <c r="AF57" i="1"/>
  <c r="AG57" i="1"/>
  <c r="U59" i="1"/>
  <c r="V59" i="1"/>
  <c r="W59" i="1"/>
  <c r="X59" i="1"/>
  <c r="Z59" i="1"/>
  <c r="AA59" i="1"/>
  <c r="AB59" i="1"/>
  <c r="AC59" i="1"/>
  <c r="AD59" i="1"/>
  <c r="AE59" i="1"/>
  <c r="AF59" i="1"/>
  <c r="AG59" i="1"/>
  <c r="U62" i="1"/>
  <c r="V62" i="1"/>
  <c r="W62" i="1"/>
  <c r="X62" i="1"/>
  <c r="Z62" i="1"/>
  <c r="AA62" i="1"/>
  <c r="AB62" i="1"/>
  <c r="AC62" i="1"/>
  <c r="AD62" i="1"/>
  <c r="AE62" i="1"/>
  <c r="AF62" i="1"/>
  <c r="AG62" i="1"/>
  <c r="U21" i="1"/>
  <c r="V21" i="1"/>
  <c r="W21" i="1"/>
  <c r="X21" i="1"/>
  <c r="Z21" i="1"/>
  <c r="AA21" i="1"/>
  <c r="AB21" i="1"/>
  <c r="AC21" i="1"/>
  <c r="AD21" i="1"/>
  <c r="AE21" i="1"/>
  <c r="AF21" i="1"/>
  <c r="AG21" i="1"/>
  <c r="U65" i="1"/>
  <c r="V65" i="1"/>
  <c r="W65" i="1"/>
  <c r="X65" i="1"/>
  <c r="Z65" i="1"/>
  <c r="AA65" i="1"/>
  <c r="AB65" i="1"/>
  <c r="AC65" i="1"/>
  <c r="AD65" i="1"/>
  <c r="AE65" i="1"/>
  <c r="AF65" i="1"/>
  <c r="AG65" i="1"/>
  <c r="U66" i="1"/>
  <c r="V66" i="1"/>
  <c r="W66" i="1"/>
  <c r="X66" i="1"/>
  <c r="Z66" i="1"/>
  <c r="AA66" i="1"/>
  <c r="AB66" i="1"/>
  <c r="AC66" i="1"/>
  <c r="AD66" i="1"/>
  <c r="AE66" i="1"/>
  <c r="AF66" i="1"/>
  <c r="AG66" i="1"/>
  <c r="U43" i="1"/>
  <c r="V43" i="1"/>
  <c r="W43" i="1"/>
  <c r="X43" i="1"/>
  <c r="Z43" i="1"/>
  <c r="AA43" i="1"/>
  <c r="AB43" i="1"/>
  <c r="AC43" i="1"/>
  <c r="AD43" i="1"/>
  <c r="AE43" i="1"/>
  <c r="AF43" i="1"/>
  <c r="AG43" i="1"/>
  <c r="U69" i="1"/>
  <c r="V69" i="1"/>
  <c r="W69" i="1"/>
  <c r="X69" i="1"/>
  <c r="Z69" i="1"/>
  <c r="AA69" i="1"/>
  <c r="AB69" i="1"/>
  <c r="AC69" i="1"/>
  <c r="AD69" i="1"/>
  <c r="AE69" i="1"/>
  <c r="AF69" i="1"/>
  <c r="AG69" i="1"/>
  <c r="U38" i="1"/>
  <c r="V38" i="1"/>
  <c r="W38" i="1"/>
  <c r="X38" i="1"/>
  <c r="Z38" i="1"/>
  <c r="AA38" i="1"/>
  <c r="AB38" i="1"/>
  <c r="AC38" i="1"/>
  <c r="AD38" i="1"/>
  <c r="AE38" i="1"/>
  <c r="AF38" i="1"/>
  <c r="AG38" i="1"/>
  <c r="U76" i="1"/>
  <c r="V76" i="1"/>
  <c r="W76" i="1"/>
  <c r="X76" i="1"/>
  <c r="Z76" i="1"/>
  <c r="AA76" i="1"/>
  <c r="AB76" i="1"/>
  <c r="AC76" i="1"/>
  <c r="AD76" i="1"/>
  <c r="AE76" i="1"/>
  <c r="AF76" i="1"/>
  <c r="AG76" i="1"/>
  <c r="U42" i="1"/>
  <c r="V42" i="1"/>
  <c r="W42" i="1"/>
  <c r="X42" i="1"/>
  <c r="Z42" i="1"/>
  <c r="AA42" i="1"/>
  <c r="AB42" i="1"/>
  <c r="AC42" i="1"/>
  <c r="AD42" i="1"/>
  <c r="AE42" i="1"/>
  <c r="AF42" i="1"/>
  <c r="AG42" i="1"/>
  <c r="U71" i="1"/>
  <c r="V71" i="1"/>
  <c r="W71" i="1"/>
  <c r="X71" i="1"/>
  <c r="Z71" i="1"/>
  <c r="AA71" i="1"/>
  <c r="AB71" i="1"/>
  <c r="AC71" i="1"/>
  <c r="AD71" i="1"/>
  <c r="AE71" i="1"/>
  <c r="AF71" i="1"/>
  <c r="AG71" i="1"/>
  <c r="U81" i="1"/>
  <c r="V81" i="1"/>
  <c r="W81" i="1"/>
  <c r="X81" i="1"/>
  <c r="Z81" i="1"/>
  <c r="AA81" i="1"/>
  <c r="AB81" i="1"/>
  <c r="AC81" i="1"/>
  <c r="AD81" i="1"/>
  <c r="AE81" i="1"/>
  <c r="AF81" i="1"/>
  <c r="AG81" i="1"/>
  <c r="U77" i="1"/>
  <c r="V77" i="1"/>
  <c r="W77" i="1"/>
  <c r="X77" i="1"/>
  <c r="Z77" i="1"/>
  <c r="AA77" i="1"/>
  <c r="AB77" i="1"/>
  <c r="AC77" i="1"/>
  <c r="AD77" i="1"/>
  <c r="AE77" i="1"/>
  <c r="AF77" i="1"/>
  <c r="AG77" i="1"/>
  <c r="U25" i="1"/>
  <c r="V25" i="1"/>
  <c r="W25" i="1"/>
  <c r="X25" i="1"/>
  <c r="Z25" i="1"/>
  <c r="AA25" i="1"/>
  <c r="AB25" i="1"/>
  <c r="AC25" i="1"/>
  <c r="AD25" i="1"/>
  <c r="AE25" i="1"/>
  <c r="AF25" i="1"/>
  <c r="AG25" i="1"/>
  <c r="U72" i="1"/>
  <c r="V72" i="1"/>
  <c r="W72" i="1"/>
  <c r="X72" i="1"/>
  <c r="Z72" i="1"/>
  <c r="AA72" i="1"/>
  <c r="AB72" i="1"/>
  <c r="AC72" i="1"/>
  <c r="AD72" i="1"/>
  <c r="AE72" i="1"/>
  <c r="AF72" i="1"/>
  <c r="AG72" i="1"/>
  <c r="U30" i="1"/>
  <c r="V30" i="1"/>
  <c r="W30" i="1"/>
  <c r="X30" i="1"/>
  <c r="Z30" i="1"/>
  <c r="AA30" i="1"/>
  <c r="AB30" i="1"/>
  <c r="AC30" i="1"/>
  <c r="AD30" i="1"/>
  <c r="AE30" i="1"/>
  <c r="AF30" i="1"/>
  <c r="AG30" i="1"/>
  <c r="U45" i="1"/>
  <c r="V45" i="1"/>
  <c r="W45" i="1"/>
  <c r="X45" i="1"/>
  <c r="Z45" i="1"/>
  <c r="AA45" i="1"/>
  <c r="AB45" i="1"/>
  <c r="AC45" i="1"/>
  <c r="AD45" i="1"/>
  <c r="AE45" i="1"/>
  <c r="AF45" i="1"/>
  <c r="AG45" i="1"/>
  <c r="U46" i="1"/>
  <c r="V46" i="1"/>
  <c r="W46" i="1"/>
  <c r="X46" i="1"/>
  <c r="Z46" i="1"/>
  <c r="AA46" i="1"/>
  <c r="AB46" i="1"/>
  <c r="AC46" i="1"/>
  <c r="AD46" i="1"/>
  <c r="AE46" i="1"/>
  <c r="AF46" i="1"/>
  <c r="AG46" i="1"/>
  <c r="U80" i="1"/>
  <c r="V80" i="1"/>
  <c r="W80" i="1"/>
  <c r="X80" i="1"/>
  <c r="Z80" i="1"/>
  <c r="AA80" i="1"/>
  <c r="AB80" i="1"/>
  <c r="AC80" i="1"/>
  <c r="AD80" i="1"/>
  <c r="AE80" i="1"/>
  <c r="AF80" i="1"/>
  <c r="AG80" i="1"/>
  <c r="U48" i="1"/>
  <c r="V48" i="1"/>
  <c r="W48" i="1"/>
  <c r="X48" i="1"/>
  <c r="Z48" i="1"/>
  <c r="AA48" i="1"/>
  <c r="AB48" i="1"/>
  <c r="AC48" i="1"/>
  <c r="AD48" i="1"/>
  <c r="AE48" i="1"/>
  <c r="AF48" i="1"/>
  <c r="AG48" i="1"/>
  <c r="C30" i="1"/>
  <c r="D30" i="1"/>
  <c r="E30" i="1"/>
  <c r="F30" i="1"/>
  <c r="H30" i="1"/>
  <c r="I30" i="1"/>
  <c r="J30" i="1"/>
  <c r="K30" i="1"/>
  <c r="L30" i="1"/>
  <c r="M30" i="1"/>
  <c r="N30" i="1"/>
  <c r="O30" i="1"/>
  <c r="C10" i="1"/>
  <c r="D10" i="1"/>
  <c r="E10" i="1"/>
  <c r="F10" i="1"/>
  <c r="H10" i="1"/>
  <c r="I10" i="1"/>
  <c r="J10" i="1"/>
  <c r="K10" i="1"/>
  <c r="L10" i="1"/>
  <c r="M10" i="1"/>
  <c r="N10" i="1"/>
  <c r="O10" i="1"/>
  <c r="C47" i="1"/>
  <c r="D47" i="1"/>
  <c r="E47" i="1"/>
  <c r="F47" i="1"/>
  <c r="H47" i="1"/>
  <c r="I47" i="1"/>
  <c r="J47" i="1"/>
  <c r="K47" i="1"/>
  <c r="L47" i="1"/>
  <c r="M47" i="1"/>
  <c r="N47" i="1"/>
  <c r="O47" i="1"/>
  <c r="C34" i="1"/>
  <c r="D34" i="1"/>
  <c r="E34" i="1"/>
  <c r="F34" i="1"/>
  <c r="H34" i="1"/>
  <c r="I34" i="1"/>
  <c r="J34" i="1"/>
  <c r="K34" i="1"/>
  <c r="L34" i="1"/>
  <c r="M34" i="1"/>
  <c r="N34" i="1"/>
  <c r="O34" i="1"/>
  <c r="C20" i="1"/>
  <c r="D20" i="1"/>
  <c r="E20" i="1"/>
  <c r="F20" i="1"/>
  <c r="H20" i="1"/>
  <c r="I20" i="1"/>
  <c r="J20" i="1"/>
  <c r="K20" i="1"/>
  <c r="L20" i="1"/>
  <c r="M20" i="1"/>
  <c r="N20" i="1"/>
  <c r="O20" i="1"/>
  <c r="C27" i="1"/>
  <c r="D27" i="1"/>
  <c r="E27" i="1"/>
  <c r="F27" i="1"/>
  <c r="H27" i="1"/>
  <c r="I27" i="1"/>
  <c r="J27" i="1"/>
  <c r="K27" i="1"/>
  <c r="L27" i="1"/>
  <c r="M27" i="1"/>
  <c r="N27" i="1"/>
  <c r="O27" i="1"/>
  <c r="C56" i="1"/>
  <c r="D56" i="1"/>
  <c r="E56" i="1"/>
  <c r="F56" i="1"/>
  <c r="H56" i="1"/>
  <c r="I56" i="1"/>
  <c r="J56" i="1"/>
  <c r="K56" i="1"/>
  <c r="L56" i="1"/>
  <c r="M56" i="1"/>
  <c r="N56" i="1"/>
  <c r="O56" i="1"/>
  <c r="C24" i="1"/>
  <c r="D24" i="1"/>
  <c r="E24" i="1"/>
  <c r="F24" i="1"/>
  <c r="H24" i="1"/>
  <c r="I24" i="1"/>
  <c r="J24" i="1"/>
  <c r="K24" i="1"/>
  <c r="L24" i="1"/>
  <c r="M24" i="1"/>
  <c r="N24" i="1"/>
  <c r="O24" i="1"/>
  <c r="C60" i="1"/>
  <c r="D60" i="1"/>
  <c r="E60" i="1"/>
  <c r="F60" i="1"/>
  <c r="H60" i="1"/>
  <c r="I60" i="1"/>
  <c r="J60" i="1"/>
  <c r="K60" i="1"/>
  <c r="L60" i="1"/>
  <c r="M60" i="1"/>
  <c r="N60" i="1"/>
  <c r="O60" i="1"/>
  <c r="C40" i="1"/>
  <c r="D40" i="1"/>
  <c r="E40" i="1"/>
  <c r="F40" i="1"/>
  <c r="H40" i="1"/>
  <c r="I40" i="1"/>
  <c r="J40" i="1"/>
  <c r="K40" i="1"/>
  <c r="L40" i="1"/>
  <c r="M40" i="1"/>
  <c r="N40" i="1"/>
  <c r="O40" i="1"/>
  <c r="C64" i="1"/>
  <c r="D64" i="1"/>
  <c r="E64" i="1"/>
  <c r="F64" i="1"/>
  <c r="H64" i="1"/>
  <c r="I64" i="1"/>
  <c r="J64" i="1"/>
  <c r="K64" i="1"/>
  <c r="L64" i="1"/>
  <c r="M64" i="1"/>
  <c r="N64" i="1"/>
  <c r="O64" i="1"/>
  <c r="C41" i="1"/>
  <c r="D41" i="1"/>
  <c r="E41" i="1"/>
  <c r="F41" i="1"/>
  <c r="H41" i="1"/>
  <c r="I41" i="1"/>
  <c r="J41" i="1"/>
  <c r="K41" i="1"/>
  <c r="L41" i="1"/>
  <c r="M41" i="1"/>
  <c r="N41" i="1"/>
  <c r="O41" i="1"/>
  <c r="C42" i="1"/>
  <c r="D42" i="1"/>
  <c r="E42" i="1"/>
  <c r="F42" i="1"/>
  <c r="H42" i="1"/>
  <c r="I42" i="1"/>
  <c r="J42" i="1"/>
  <c r="K42" i="1"/>
  <c r="L42" i="1"/>
  <c r="M42" i="1"/>
  <c r="N42" i="1"/>
  <c r="O42" i="1"/>
  <c r="AU20" i="1"/>
  <c r="AV20" i="1"/>
  <c r="AU22" i="1"/>
  <c r="AV22" i="1"/>
  <c r="AU10" i="1"/>
  <c r="AV10" i="1"/>
  <c r="AU33" i="1"/>
  <c r="AV33" i="1"/>
  <c r="AU16" i="1"/>
  <c r="AV16" i="1"/>
  <c r="AU14" i="1"/>
  <c r="AV14" i="1"/>
  <c r="AU38" i="1"/>
  <c r="AV38" i="1"/>
  <c r="AU29" i="1"/>
  <c r="AV29" i="1"/>
  <c r="AU11" i="1"/>
  <c r="AV11" i="1"/>
  <c r="AU13" i="1"/>
  <c r="AV13" i="1"/>
  <c r="AU32" i="1"/>
  <c r="AV32" i="1"/>
  <c r="AU60" i="1"/>
  <c r="AV60" i="1"/>
  <c r="AU83" i="1"/>
  <c r="AV83" i="1"/>
  <c r="AU24" i="1"/>
  <c r="AV24" i="1"/>
  <c r="AU88" i="1"/>
  <c r="AV88" i="1"/>
  <c r="AU28" i="1"/>
  <c r="AV28" i="1"/>
  <c r="AU43" i="1"/>
  <c r="AV43" i="1"/>
  <c r="AU65" i="1"/>
  <c r="AV65" i="1"/>
  <c r="AU31" i="1"/>
  <c r="AV31" i="1"/>
  <c r="AU91" i="1"/>
  <c r="AV91" i="1"/>
  <c r="AU30" i="1"/>
  <c r="AV30" i="1"/>
  <c r="AU94" i="1"/>
  <c r="AV94" i="1"/>
  <c r="AU97" i="1"/>
  <c r="AV97" i="1"/>
  <c r="AU69" i="1"/>
  <c r="AV69" i="1"/>
  <c r="AU102" i="1"/>
  <c r="AV102" i="1"/>
  <c r="AU45" i="1"/>
  <c r="AV45" i="1"/>
  <c r="AU55" i="1"/>
  <c r="AV55" i="1"/>
  <c r="AU74" i="1"/>
  <c r="AV74" i="1"/>
  <c r="AU59" i="1"/>
  <c r="AV59" i="1"/>
  <c r="AU57" i="1"/>
  <c r="AV57" i="1"/>
  <c r="AU27" i="1"/>
  <c r="AV27" i="1"/>
  <c r="AU58" i="1"/>
  <c r="AV58" i="1"/>
  <c r="AC14" i="1"/>
  <c r="AD14" i="1"/>
  <c r="AC15" i="1"/>
  <c r="AD15" i="1"/>
  <c r="AC22" i="1"/>
  <c r="AD22" i="1"/>
  <c r="AC10" i="1"/>
  <c r="AD10" i="1"/>
  <c r="AC13" i="1"/>
  <c r="AD13" i="1"/>
  <c r="AC11" i="1"/>
  <c r="AD11" i="1"/>
  <c r="AC23" i="1"/>
  <c r="AD23" i="1"/>
  <c r="AC19" i="1"/>
  <c r="AD19" i="1"/>
  <c r="AC50" i="1"/>
  <c r="AD50" i="1"/>
  <c r="AC33" i="1"/>
  <c r="AD33" i="1"/>
  <c r="AC29" i="1"/>
  <c r="AD29" i="1"/>
  <c r="K19" i="1"/>
  <c r="L19" i="1"/>
  <c r="K11" i="1"/>
  <c r="L11" i="1"/>
  <c r="K43" i="1"/>
  <c r="L43" i="1"/>
  <c r="K15" i="1"/>
  <c r="L15" i="1"/>
  <c r="K22" i="1"/>
  <c r="L22" i="1"/>
  <c r="K14" i="1"/>
  <c r="L14" i="1"/>
  <c r="K31" i="1"/>
  <c r="L31" i="1"/>
  <c r="K32" i="1"/>
  <c r="L32" i="1"/>
  <c r="K23" i="1"/>
  <c r="L23" i="1"/>
  <c r="K46" i="1"/>
  <c r="L46" i="1"/>
  <c r="K17" i="1"/>
  <c r="L17" i="1"/>
  <c r="K48" i="1"/>
  <c r="L48" i="1"/>
  <c r="K29" i="1"/>
  <c r="L29" i="1"/>
  <c r="K26" i="1"/>
  <c r="L26" i="1"/>
  <c r="AM14" i="1"/>
  <c r="AN14" i="1"/>
  <c r="AO14" i="1"/>
  <c r="AP14" i="1"/>
  <c r="AR14" i="1"/>
  <c r="AS14" i="1"/>
  <c r="AT14" i="1"/>
  <c r="AW14" i="1"/>
  <c r="AX14" i="1"/>
  <c r="AY14" i="1"/>
  <c r="AM28" i="1"/>
  <c r="AN28" i="1"/>
  <c r="AO28" i="1"/>
  <c r="AP28" i="1"/>
  <c r="AR28" i="1"/>
  <c r="AS28" i="1"/>
  <c r="AT28" i="1"/>
  <c r="AW28" i="1"/>
  <c r="AX28" i="1"/>
  <c r="AY28" i="1"/>
  <c r="AM65" i="1"/>
  <c r="AN65" i="1"/>
  <c r="AO65" i="1"/>
  <c r="AP65" i="1"/>
  <c r="AR65" i="1"/>
  <c r="AS65" i="1"/>
  <c r="AT65" i="1"/>
  <c r="AW65" i="1"/>
  <c r="AX65" i="1"/>
  <c r="AY65" i="1"/>
  <c r="AM83" i="1"/>
  <c r="AN83" i="1"/>
  <c r="AO83" i="1"/>
  <c r="AP83" i="1"/>
  <c r="AR83" i="1"/>
  <c r="AS83" i="1"/>
  <c r="AT83" i="1"/>
  <c r="AW83" i="1"/>
  <c r="AX83" i="1"/>
  <c r="AY83" i="1"/>
  <c r="AM33" i="1"/>
  <c r="AN33" i="1"/>
  <c r="AO33" i="1"/>
  <c r="AP33" i="1"/>
  <c r="AR33" i="1"/>
  <c r="AS33" i="1"/>
  <c r="AT33" i="1"/>
  <c r="AW33" i="1"/>
  <c r="AX33" i="1"/>
  <c r="AY33" i="1"/>
  <c r="AM13" i="1"/>
  <c r="AN13" i="1"/>
  <c r="AO13" i="1"/>
  <c r="AP13" i="1"/>
  <c r="AR13" i="1"/>
  <c r="AS13" i="1"/>
  <c r="AT13" i="1"/>
  <c r="AW13" i="1"/>
  <c r="AX13" i="1"/>
  <c r="AY13" i="1"/>
  <c r="U22" i="1"/>
  <c r="V22" i="1"/>
  <c r="W22" i="1"/>
  <c r="X22" i="1"/>
  <c r="Z22" i="1"/>
  <c r="AA22" i="1"/>
  <c r="AB22" i="1"/>
  <c r="AE22" i="1"/>
  <c r="AF22" i="1"/>
  <c r="AG22" i="1"/>
  <c r="U13" i="1"/>
  <c r="V13" i="1"/>
  <c r="W13" i="1"/>
  <c r="X13" i="1"/>
  <c r="Z13" i="1"/>
  <c r="AA13" i="1"/>
  <c r="AB13" i="1"/>
  <c r="AE13" i="1"/>
  <c r="AF13" i="1"/>
  <c r="AG13" i="1"/>
  <c r="C11" i="1"/>
  <c r="D11" i="1"/>
  <c r="E11" i="1"/>
  <c r="F11" i="1"/>
  <c r="H11" i="1"/>
  <c r="I11" i="1"/>
  <c r="J11" i="1"/>
  <c r="M11" i="1"/>
  <c r="N11" i="1"/>
  <c r="O11" i="1"/>
  <c r="C15" i="1"/>
  <c r="D15" i="1"/>
  <c r="E15" i="1"/>
  <c r="F15" i="1"/>
  <c r="H15" i="1"/>
  <c r="I15" i="1"/>
  <c r="J15" i="1"/>
  <c r="M15" i="1"/>
  <c r="N15" i="1"/>
  <c r="O15" i="1"/>
  <c r="C32" i="1"/>
  <c r="D32" i="1"/>
  <c r="E32" i="1"/>
  <c r="F32" i="1"/>
  <c r="H32" i="1"/>
  <c r="I32" i="1"/>
  <c r="J32" i="1"/>
  <c r="M32" i="1"/>
  <c r="N32" i="1"/>
  <c r="O32" i="1"/>
  <c r="C46" i="1"/>
  <c r="D46" i="1"/>
  <c r="E46" i="1"/>
  <c r="F46" i="1"/>
  <c r="H46" i="1"/>
  <c r="I46" i="1"/>
  <c r="J46" i="1"/>
  <c r="M46" i="1"/>
  <c r="N46" i="1"/>
  <c r="O46" i="1"/>
  <c r="AM58" i="1"/>
  <c r="AN58" i="1"/>
  <c r="AO58" i="1"/>
  <c r="AP58" i="1"/>
  <c r="AR58" i="1"/>
  <c r="AS58" i="1"/>
  <c r="AT58" i="1"/>
  <c r="AW58" i="1"/>
  <c r="AX58" i="1"/>
  <c r="AY58" i="1"/>
  <c r="C29" i="1"/>
  <c r="D29" i="1"/>
  <c r="E29" i="1"/>
  <c r="F29" i="1"/>
  <c r="H29" i="1"/>
  <c r="I29" i="1"/>
  <c r="J29" i="1"/>
  <c r="M29" i="1"/>
  <c r="N29" i="1"/>
  <c r="O29" i="1"/>
  <c r="K12" i="1"/>
  <c r="K18" i="1"/>
  <c r="K13" i="1"/>
  <c r="K16" i="1"/>
  <c r="Z15" i="1"/>
  <c r="Z10" i="1"/>
  <c r="Z11" i="1"/>
  <c r="Z23" i="1"/>
  <c r="Z19" i="1"/>
  <c r="Z50" i="1"/>
  <c r="Z33" i="1"/>
  <c r="Z29" i="1"/>
  <c r="Z40" i="1"/>
  <c r="Z16" i="1"/>
  <c r="Z55" i="1"/>
  <c r="Z44" i="1"/>
  <c r="Z28" i="1"/>
  <c r="Z36" i="1"/>
  <c r="Z63" i="1"/>
  <c r="Z14" i="1"/>
  <c r="Z64" i="1"/>
  <c r="N31" i="1"/>
  <c r="E31" i="1"/>
  <c r="F31" i="1"/>
  <c r="I31" i="1"/>
  <c r="D43" i="1"/>
  <c r="D14" i="1"/>
  <c r="D26" i="1"/>
  <c r="D12" i="1"/>
  <c r="D18" i="1"/>
  <c r="D16" i="1"/>
  <c r="D23" i="1"/>
  <c r="D13" i="1"/>
  <c r="D48" i="1"/>
  <c r="D17" i="1"/>
  <c r="D22" i="1"/>
  <c r="D19" i="1"/>
  <c r="D31" i="1"/>
  <c r="AN91" i="1"/>
  <c r="AN30" i="1"/>
  <c r="AN69" i="1"/>
  <c r="AN12" i="1"/>
  <c r="AN119" i="1"/>
  <c r="AN36" i="1"/>
  <c r="AN22" i="1"/>
  <c r="AN94" i="1"/>
  <c r="AN57" i="1"/>
  <c r="AN97" i="1"/>
  <c r="AN102" i="1"/>
  <c r="AN27" i="1"/>
  <c r="AN10" i="1"/>
  <c r="AN34" i="1"/>
  <c r="AN60" i="1"/>
  <c r="AN20" i="1"/>
  <c r="AN43" i="1"/>
  <c r="AN45" i="1"/>
  <c r="AN29" i="1"/>
  <c r="AN23" i="1"/>
  <c r="AN31" i="1"/>
  <c r="AN32" i="1"/>
  <c r="AN38" i="1"/>
  <c r="AN59" i="1"/>
  <c r="AN74" i="1"/>
  <c r="AN16" i="1"/>
  <c r="AN55" i="1"/>
  <c r="AN24" i="1"/>
  <c r="AN11" i="1"/>
  <c r="AN88" i="1"/>
  <c r="V55" i="1"/>
  <c r="V29" i="1"/>
  <c r="V36" i="1"/>
  <c r="V16" i="1"/>
  <c r="V64" i="1"/>
  <c r="V14" i="1"/>
  <c r="V10" i="1"/>
  <c r="V50" i="1"/>
  <c r="V33" i="1"/>
  <c r="V63" i="1"/>
  <c r="V19" i="1"/>
  <c r="V28" i="1"/>
  <c r="V11" i="1"/>
  <c r="V44" i="1"/>
  <c r="V40" i="1"/>
  <c r="V23" i="1"/>
  <c r="V15" i="1"/>
  <c r="AM91" i="1"/>
  <c r="AM30" i="1"/>
  <c r="AM69" i="1"/>
  <c r="AM12" i="1"/>
  <c r="AM119" i="1"/>
  <c r="AM36" i="1"/>
  <c r="AM22" i="1"/>
  <c r="AM94" i="1"/>
  <c r="AM57" i="1"/>
  <c r="AM97" i="1"/>
  <c r="U55" i="1"/>
  <c r="U29" i="1"/>
  <c r="U36" i="1"/>
  <c r="AM102" i="1"/>
  <c r="AM27" i="1"/>
  <c r="U16" i="1"/>
  <c r="AM10" i="1"/>
  <c r="AM34" i="1"/>
  <c r="AM60" i="1"/>
  <c r="AM20" i="1"/>
  <c r="C43" i="1"/>
  <c r="U64" i="1"/>
  <c r="AM43" i="1"/>
  <c r="U14" i="1"/>
  <c r="AM45" i="1"/>
  <c r="AM29" i="1"/>
  <c r="AM23" i="1"/>
  <c r="C14" i="1"/>
  <c r="U10" i="1"/>
  <c r="U50" i="1"/>
  <c r="AM31" i="1"/>
  <c r="AM32" i="1"/>
  <c r="AM38" i="1"/>
  <c r="AM59" i="1"/>
  <c r="C26" i="1"/>
  <c r="U33" i="1"/>
  <c r="C12" i="1"/>
  <c r="U63" i="1"/>
  <c r="C18" i="1"/>
  <c r="AM74" i="1"/>
  <c r="U19" i="1"/>
  <c r="C16" i="1"/>
  <c r="AM16" i="1"/>
  <c r="U28" i="1"/>
  <c r="C23" i="1"/>
  <c r="C13" i="1"/>
  <c r="U40" i="1"/>
  <c r="C48" i="1"/>
  <c r="AM55" i="1"/>
  <c r="U11" i="1"/>
  <c r="C17" i="1"/>
  <c r="AM24" i="1"/>
  <c r="U23" i="1"/>
  <c r="C22" i="1"/>
  <c r="AM11" i="1"/>
  <c r="C19" i="1"/>
  <c r="U44" i="1"/>
  <c r="AM88" i="1"/>
  <c r="U15" i="1"/>
  <c r="C31" i="1"/>
  <c r="O19" i="1"/>
  <c r="O22" i="1"/>
  <c r="O17" i="1"/>
  <c r="O48" i="1"/>
  <c r="O13" i="1"/>
  <c r="O23" i="1"/>
  <c r="O16" i="1"/>
  <c r="O12" i="1"/>
  <c r="O26" i="1"/>
  <c r="O14" i="1"/>
  <c r="O43" i="1"/>
  <c r="O18" i="1"/>
  <c r="O31" i="1"/>
  <c r="AO94" i="1"/>
  <c r="AP94" i="1"/>
  <c r="AR94" i="1"/>
  <c r="AS94" i="1"/>
  <c r="AT94" i="1"/>
  <c r="AX94" i="1"/>
  <c r="AW94" i="1"/>
  <c r="AY94" i="1"/>
  <c r="E18" i="1"/>
  <c r="F18" i="1"/>
  <c r="H18" i="1"/>
  <c r="I18" i="1"/>
  <c r="L18" i="1"/>
  <c r="J18" i="1"/>
  <c r="N18" i="1"/>
  <c r="M18" i="1"/>
  <c r="N19" i="1"/>
  <c r="N23" i="1"/>
  <c r="N16" i="1"/>
  <c r="N48" i="1"/>
  <c r="N22" i="1"/>
  <c r="N17" i="1"/>
  <c r="N12" i="1"/>
  <c r="N43" i="1"/>
  <c r="N13" i="1"/>
  <c r="N14" i="1"/>
  <c r="N26" i="1"/>
  <c r="E26" i="1"/>
  <c r="F26" i="1"/>
  <c r="H26" i="1"/>
  <c r="I26" i="1"/>
  <c r="J26" i="1"/>
  <c r="M26" i="1"/>
  <c r="AO30" i="1"/>
  <c r="AP30" i="1"/>
  <c r="AR30" i="1"/>
  <c r="AS30" i="1"/>
  <c r="AT30" i="1"/>
  <c r="AX30" i="1"/>
  <c r="AW30" i="1"/>
  <c r="AY30" i="1"/>
  <c r="BA78" i="1" l="1"/>
  <c r="BA136" i="1"/>
  <c r="BA112" i="1"/>
  <c r="BA125" i="1"/>
  <c r="Q56" i="1"/>
  <c r="AI48" i="1"/>
  <c r="Q64" i="1"/>
  <c r="Q60" i="1"/>
  <c r="BA137" i="1"/>
  <c r="AI80" i="1"/>
  <c r="AI72" i="1"/>
  <c r="AI77" i="1"/>
  <c r="AI81" i="1"/>
  <c r="Q44" i="1"/>
  <c r="BA111" i="1"/>
  <c r="BA122" i="1"/>
  <c r="BA107" i="1"/>
  <c r="BA103" i="1"/>
  <c r="BA120" i="1"/>
  <c r="BA115" i="1"/>
  <c r="Q52" i="1"/>
  <c r="Q41" i="1"/>
  <c r="Q39" i="1"/>
  <c r="Q59" i="1"/>
  <c r="Q27" i="1"/>
  <c r="BA106" i="1"/>
  <c r="BA113" i="1"/>
  <c r="BA132" i="1"/>
  <c r="AH13" i="1"/>
  <c r="AH43" i="1"/>
  <c r="AH57" i="1"/>
  <c r="AH31" i="1"/>
  <c r="AH30" i="1"/>
  <c r="AH22" i="1"/>
  <c r="BA109" i="1"/>
  <c r="BA138" i="1"/>
  <c r="BA110" i="1"/>
  <c r="AI71" i="1"/>
  <c r="AI76" i="1"/>
  <c r="Q57" i="1"/>
  <c r="P42" i="1"/>
  <c r="Q61" i="1"/>
  <c r="P47" i="1"/>
  <c r="Q25" i="1"/>
  <c r="AZ86" i="1"/>
  <c r="AZ61" i="1"/>
  <c r="AZ136" i="1"/>
  <c r="AZ137" i="1"/>
  <c r="AZ52" i="1"/>
  <c r="AZ120" i="1"/>
  <c r="AZ85" i="1"/>
  <c r="AZ50" i="1"/>
  <c r="AZ77" i="1"/>
  <c r="AZ44" i="1"/>
  <c r="AZ79" i="1"/>
  <c r="AZ112" i="1"/>
  <c r="AZ111" i="1"/>
  <c r="AZ107" i="1"/>
  <c r="AZ71" i="1"/>
  <c r="AI38" i="1"/>
  <c r="AH56" i="1"/>
  <c r="P41" i="1"/>
  <c r="P24" i="1"/>
  <c r="P34" i="1"/>
  <c r="P64" i="1"/>
  <c r="P56" i="1"/>
  <c r="AZ17" i="1"/>
  <c r="AZ113" i="1"/>
  <c r="AZ138" i="1"/>
  <c r="AZ122" i="1"/>
  <c r="AZ73" i="1"/>
  <c r="AZ18" i="1"/>
  <c r="AZ21" i="1"/>
  <c r="AZ76" i="1"/>
  <c r="AZ48" i="1"/>
  <c r="AZ41" i="1"/>
  <c r="AZ106" i="1"/>
  <c r="AZ40" i="1"/>
  <c r="AZ68" i="1"/>
  <c r="AZ19" i="1"/>
  <c r="AZ37" i="1"/>
  <c r="AZ72" i="1"/>
  <c r="AZ98" i="1"/>
  <c r="BA42" i="1"/>
  <c r="AZ75" i="1"/>
  <c r="AZ132" i="1"/>
  <c r="AZ42" i="1"/>
  <c r="AZ15" i="1"/>
  <c r="AZ78" i="1"/>
  <c r="AZ125" i="1"/>
  <c r="AZ103" i="1"/>
  <c r="AZ115" i="1"/>
  <c r="P30" i="1"/>
  <c r="AH21" i="1"/>
  <c r="AH24" i="1"/>
  <c r="AI32" i="1"/>
  <c r="AI20" i="1"/>
  <c r="AH77" i="1"/>
  <c r="AH81" i="1"/>
  <c r="AH26" i="1"/>
  <c r="AH20" i="1"/>
  <c r="AH72" i="1"/>
  <c r="AI65" i="1"/>
  <c r="AH76" i="1"/>
  <c r="AI26" i="1"/>
  <c r="AH48" i="1"/>
  <c r="AH80" i="1"/>
  <c r="AH71" i="1"/>
  <c r="AH66" i="1"/>
  <c r="AH65" i="1"/>
  <c r="AH59" i="1"/>
  <c r="AH38" i="1"/>
  <c r="AI70" i="1"/>
  <c r="AH45" i="1"/>
  <c r="AH69" i="1"/>
  <c r="AH58" i="1"/>
  <c r="P10" i="1"/>
  <c r="P40" i="1"/>
  <c r="P27" i="1"/>
  <c r="P60" i="1"/>
  <c r="Q51" i="1"/>
  <c r="P20" i="1"/>
  <c r="BA37" i="1"/>
  <c r="BA48" i="1"/>
  <c r="AI69" i="1"/>
  <c r="AI66" i="1"/>
  <c r="AZ28" i="1"/>
  <c r="AZ83" i="1"/>
  <c r="AZ33" i="1"/>
  <c r="AZ65" i="1"/>
  <c r="AZ13" i="1"/>
  <c r="AZ14" i="1"/>
  <c r="AH47" i="1"/>
  <c r="Q26" i="1"/>
  <c r="P46" i="1"/>
  <c r="P15" i="1"/>
  <c r="P32" i="1"/>
  <c r="P11" i="1"/>
  <c r="AZ58" i="1"/>
  <c r="P29" i="1"/>
  <c r="AZ94" i="1"/>
  <c r="AZ30" i="1"/>
  <c r="P18" i="1"/>
  <c r="P26" i="1"/>
  <c r="AG11" i="1" l="1"/>
  <c r="AG40" i="1"/>
  <c r="AG44" i="1"/>
  <c r="AG15" i="1"/>
  <c r="AG23" i="1"/>
  <c r="AG50" i="1"/>
  <c r="AG19" i="1"/>
  <c r="AG28" i="1"/>
  <c r="AG33" i="1"/>
  <c r="AG63" i="1"/>
  <c r="AG16" i="1"/>
  <c r="AG14" i="1"/>
  <c r="AG64" i="1"/>
  <c r="AG29" i="1"/>
  <c r="AG10" i="1"/>
  <c r="AG55" i="1"/>
  <c r="AG36" i="1"/>
  <c r="AO10" i="1" l="1"/>
  <c r="AP10" i="1"/>
  <c r="AR10" i="1"/>
  <c r="AS10" i="1"/>
  <c r="AT10" i="1"/>
  <c r="AX10" i="1"/>
  <c r="AW10" i="1"/>
  <c r="AY10" i="1"/>
  <c r="E13" i="1"/>
  <c r="F13" i="1"/>
  <c r="H13" i="1"/>
  <c r="I13" i="1"/>
  <c r="L13" i="1"/>
  <c r="J13" i="1"/>
  <c r="M13" i="1"/>
  <c r="AO23" i="1"/>
  <c r="AP23" i="1"/>
  <c r="AR23" i="1"/>
  <c r="AS23" i="1"/>
  <c r="AV23" i="1"/>
  <c r="AU23" i="1"/>
  <c r="AT23" i="1"/>
  <c r="AX23" i="1"/>
  <c r="AW23" i="1"/>
  <c r="AY23" i="1"/>
  <c r="AO34" i="1"/>
  <c r="AP34" i="1"/>
  <c r="AR34" i="1"/>
  <c r="AS34" i="1"/>
  <c r="AV34" i="1"/>
  <c r="AU34" i="1"/>
  <c r="AT34" i="1"/>
  <c r="AX34" i="1"/>
  <c r="AW34" i="1"/>
  <c r="AY34" i="1"/>
  <c r="W63" i="1"/>
  <c r="X63" i="1"/>
  <c r="AA63" i="1"/>
  <c r="AD63" i="1"/>
  <c r="AC63" i="1"/>
  <c r="AB63" i="1"/>
  <c r="AF63" i="1"/>
  <c r="AE63" i="1"/>
  <c r="W64" i="1"/>
  <c r="X64" i="1"/>
  <c r="AA64" i="1"/>
  <c r="AD64" i="1"/>
  <c r="AC64" i="1"/>
  <c r="AB64" i="1"/>
  <c r="AF64" i="1"/>
  <c r="AE64" i="1"/>
  <c r="W10" i="1"/>
  <c r="X10" i="1"/>
  <c r="AA10" i="1"/>
  <c r="AB10" i="1"/>
  <c r="AF10" i="1"/>
  <c r="AE10" i="1"/>
  <c r="AS55" i="1"/>
  <c r="AS88" i="1"/>
  <c r="AS43" i="1"/>
  <c r="AS16" i="1"/>
  <c r="AS59" i="1"/>
  <c r="AS38" i="1"/>
  <c r="AS74" i="1"/>
  <c r="AS11" i="1"/>
  <c r="AS97" i="1"/>
  <c r="AS31" i="1"/>
  <c r="AS22" i="1"/>
  <c r="AS45" i="1"/>
  <c r="AS27" i="1"/>
  <c r="AS91" i="1"/>
  <c r="AS102" i="1"/>
  <c r="AS20" i="1"/>
  <c r="AS32" i="1"/>
  <c r="AS57" i="1"/>
  <c r="AS60" i="1"/>
  <c r="AS12" i="1"/>
  <c r="AS36" i="1"/>
  <c r="AS119" i="1"/>
  <c r="AS69" i="1"/>
  <c r="AS29" i="1"/>
  <c r="AA11" i="1"/>
  <c r="AA40" i="1"/>
  <c r="AA19" i="1"/>
  <c r="AA15" i="1"/>
  <c r="AA50" i="1"/>
  <c r="AA28" i="1"/>
  <c r="AA14" i="1"/>
  <c r="AA33" i="1"/>
  <c r="AA23" i="1"/>
  <c r="AA44" i="1"/>
  <c r="AA16" i="1"/>
  <c r="AA29" i="1"/>
  <c r="AA55" i="1"/>
  <c r="AA36" i="1"/>
  <c r="I19" i="1"/>
  <c r="I23" i="1"/>
  <c r="I22" i="1"/>
  <c r="I16" i="1"/>
  <c r="I12" i="1"/>
  <c r="I43" i="1"/>
  <c r="I48" i="1"/>
  <c r="I14" i="1"/>
  <c r="I17" i="1"/>
  <c r="AI64" i="1" l="1"/>
  <c r="AI63" i="1"/>
  <c r="AI34" i="1"/>
  <c r="AI62" i="1"/>
  <c r="AH63" i="1"/>
  <c r="AI59" i="1"/>
  <c r="AI61" i="1"/>
  <c r="AI58" i="1"/>
  <c r="AI57" i="1"/>
  <c r="AI56" i="1"/>
  <c r="AZ34" i="1"/>
  <c r="AZ10" i="1"/>
  <c r="AZ23" i="1"/>
  <c r="P13" i="1"/>
  <c r="AH12" i="1"/>
  <c r="AH62" i="1"/>
  <c r="AH64" i="1"/>
  <c r="AO29" i="1"/>
  <c r="AP29" i="1"/>
  <c r="AR29" i="1"/>
  <c r="AT29" i="1"/>
  <c r="AX29" i="1"/>
  <c r="AW29" i="1"/>
  <c r="AY29" i="1"/>
  <c r="AS24" i="1"/>
  <c r="W33" i="1"/>
  <c r="X33" i="1"/>
  <c r="AB33" i="1"/>
  <c r="AF33" i="1"/>
  <c r="AE33" i="1"/>
  <c r="AO20" i="1"/>
  <c r="AP20" i="1"/>
  <c r="AR20" i="1"/>
  <c r="AT20" i="1"/>
  <c r="AX20" i="1"/>
  <c r="AW20" i="1"/>
  <c r="AY20" i="1"/>
  <c r="AO57" i="1"/>
  <c r="AP57" i="1"/>
  <c r="AR57" i="1"/>
  <c r="AT57" i="1"/>
  <c r="AX57" i="1"/>
  <c r="AW57" i="1"/>
  <c r="AY57" i="1"/>
  <c r="AO32" i="1"/>
  <c r="AP32" i="1"/>
  <c r="AR32" i="1"/>
  <c r="AT32" i="1"/>
  <c r="AX32" i="1"/>
  <c r="AW32" i="1"/>
  <c r="AY32" i="1"/>
  <c r="E14" i="1"/>
  <c r="F14" i="1"/>
  <c r="H14" i="1"/>
  <c r="J14" i="1"/>
  <c r="M14" i="1"/>
  <c r="AI31" i="1" l="1"/>
  <c r="BA33" i="1"/>
  <c r="AZ32" i="1"/>
  <c r="AZ20" i="1"/>
  <c r="AZ29" i="1"/>
  <c r="AZ57" i="1"/>
  <c r="P14" i="1"/>
  <c r="E12" i="1" l="1"/>
  <c r="F12" i="1"/>
  <c r="H12" i="1"/>
  <c r="L12" i="1"/>
  <c r="J12" i="1"/>
  <c r="M12" i="1"/>
  <c r="W14" i="1"/>
  <c r="X14" i="1"/>
  <c r="AB14" i="1"/>
  <c r="AF14" i="1"/>
  <c r="AE14" i="1"/>
  <c r="W16" i="1"/>
  <c r="X16" i="1"/>
  <c r="AD16" i="1"/>
  <c r="AC16" i="1"/>
  <c r="AB16" i="1"/>
  <c r="AF16" i="1"/>
  <c r="AE16" i="1"/>
  <c r="W29" i="1"/>
  <c r="X29" i="1"/>
  <c r="AB29" i="1"/>
  <c r="AF29" i="1"/>
  <c r="AE29" i="1"/>
  <c r="W55" i="1"/>
  <c r="X55" i="1"/>
  <c r="AD55" i="1"/>
  <c r="AC55" i="1"/>
  <c r="AB55" i="1"/>
  <c r="AF55" i="1"/>
  <c r="AE55" i="1"/>
  <c r="AO12" i="1"/>
  <c r="AP12" i="1"/>
  <c r="AR12" i="1"/>
  <c r="AV12" i="1"/>
  <c r="AU12" i="1"/>
  <c r="AT12" i="1"/>
  <c r="AX12" i="1"/>
  <c r="AW12" i="1"/>
  <c r="AY12" i="1"/>
  <c r="AO45" i="1"/>
  <c r="AP45" i="1"/>
  <c r="AR45" i="1"/>
  <c r="AT45" i="1"/>
  <c r="AX45" i="1"/>
  <c r="AW45" i="1"/>
  <c r="AY45" i="1"/>
  <c r="AI55" i="1" l="1"/>
  <c r="Q14" i="1"/>
  <c r="AH29" i="1"/>
  <c r="AH14" i="1"/>
  <c r="AI47" i="1"/>
  <c r="AI42" i="1"/>
  <c r="AZ12" i="1"/>
  <c r="AZ45" i="1"/>
  <c r="AH33" i="1"/>
  <c r="AH10" i="1"/>
  <c r="P12" i="1"/>
  <c r="AY11" i="1" l="1"/>
  <c r="AY43" i="1"/>
  <c r="AY55" i="1"/>
  <c r="AY31" i="1"/>
  <c r="AY59" i="1"/>
  <c r="AY38" i="1"/>
  <c r="AY74" i="1"/>
  <c r="AY88" i="1"/>
  <c r="AY91" i="1"/>
  <c r="AY102" i="1"/>
  <c r="AY97" i="1"/>
  <c r="AY60" i="1"/>
  <c r="AY16" i="1"/>
  <c r="AY27" i="1"/>
  <c r="AY36" i="1"/>
  <c r="AY22" i="1"/>
  <c r="AY119" i="1"/>
  <c r="AY69" i="1"/>
  <c r="AY24" i="1"/>
  <c r="AO60" i="1" l="1"/>
  <c r="AP60" i="1"/>
  <c r="AR60" i="1"/>
  <c r="AT60" i="1"/>
  <c r="AX60" i="1"/>
  <c r="AW60" i="1"/>
  <c r="AO27" i="1"/>
  <c r="AP27" i="1"/>
  <c r="AR27" i="1"/>
  <c r="AT27" i="1"/>
  <c r="AX27" i="1"/>
  <c r="AW27" i="1"/>
  <c r="AO16" i="1"/>
  <c r="AP16" i="1"/>
  <c r="AR16" i="1"/>
  <c r="AT16" i="1"/>
  <c r="AX16" i="1"/>
  <c r="AW16" i="1"/>
  <c r="AO102" i="1"/>
  <c r="AP102" i="1"/>
  <c r="AR102" i="1"/>
  <c r="AT102" i="1"/>
  <c r="AX102" i="1"/>
  <c r="AW102" i="1"/>
  <c r="AO36" i="1"/>
  <c r="AP36" i="1"/>
  <c r="AR36" i="1"/>
  <c r="AV36" i="1"/>
  <c r="AU36" i="1"/>
  <c r="AT36" i="1"/>
  <c r="AX36" i="1"/>
  <c r="AW36" i="1"/>
  <c r="AO22" i="1"/>
  <c r="AP22" i="1"/>
  <c r="AR22" i="1"/>
  <c r="AT22" i="1"/>
  <c r="AX22" i="1"/>
  <c r="AW22" i="1"/>
  <c r="AO119" i="1"/>
  <c r="AP119" i="1"/>
  <c r="AR119" i="1"/>
  <c r="AV119" i="1"/>
  <c r="AU119" i="1"/>
  <c r="AT119" i="1"/>
  <c r="AX119" i="1"/>
  <c r="AW119" i="1"/>
  <c r="AO69" i="1"/>
  <c r="AP69" i="1"/>
  <c r="AR69" i="1"/>
  <c r="AT69" i="1"/>
  <c r="AX69" i="1"/>
  <c r="AW69" i="1"/>
  <c r="E48" i="1"/>
  <c r="F48" i="1"/>
  <c r="H48" i="1"/>
  <c r="J48" i="1"/>
  <c r="M48" i="1"/>
  <c r="E22" i="1"/>
  <c r="F22" i="1"/>
  <c r="H22" i="1"/>
  <c r="J22" i="1"/>
  <c r="M22" i="1"/>
  <c r="E17" i="1"/>
  <c r="F17" i="1"/>
  <c r="H17" i="1"/>
  <c r="J17" i="1"/>
  <c r="M17" i="1"/>
  <c r="E16" i="1"/>
  <c r="F16" i="1"/>
  <c r="H16" i="1"/>
  <c r="L16" i="1"/>
  <c r="J16" i="1"/>
  <c r="M16" i="1"/>
  <c r="W28" i="1"/>
  <c r="X28" i="1"/>
  <c r="AD28" i="1"/>
  <c r="AC28" i="1"/>
  <c r="AB28" i="1"/>
  <c r="AF28" i="1"/>
  <c r="AE28" i="1"/>
  <c r="W23" i="1"/>
  <c r="X23" i="1"/>
  <c r="AB23" i="1"/>
  <c r="AF23" i="1"/>
  <c r="AE23" i="1"/>
  <c r="W44" i="1"/>
  <c r="X44" i="1"/>
  <c r="AD44" i="1"/>
  <c r="AC44" i="1"/>
  <c r="AB44" i="1"/>
  <c r="AF44" i="1"/>
  <c r="AE44" i="1"/>
  <c r="W40" i="1"/>
  <c r="X40" i="1"/>
  <c r="AD40" i="1"/>
  <c r="AC40" i="1"/>
  <c r="AB40" i="1"/>
  <c r="AF40" i="1"/>
  <c r="AE40" i="1"/>
  <c r="W50" i="1"/>
  <c r="X50" i="1"/>
  <c r="AB50" i="1"/>
  <c r="AF50" i="1"/>
  <c r="AE50" i="1"/>
  <c r="W36" i="1"/>
  <c r="X36" i="1"/>
  <c r="AD36" i="1"/>
  <c r="AC36" i="1"/>
  <c r="AB36" i="1"/>
  <c r="AF36" i="1"/>
  <c r="AE36" i="1"/>
  <c r="BA69" i="1" l="1"/>
  <c r="BA60" i="1"/>
  <c r="Q48" i="1"/>
  <c r="BA119" i="1"/>
  <c r="BA98" i="1"/>
  <c r="BA100" i="1"/>
  <c r="AI44" i="1"/>
  <c r="Q45" i="1"/>
  <c r="BA32" i="1"/>
  <c r="BA99" i="1"/>
  <c r="AI28" i="1"/>
  <c r="Q47" i="1"/>
  <c r="BA96" i="1"/>
  <c r="AH36" i="1"/>
  <c r="AI36" i="1"/>
  <c r="AH50" i="1"/>
  <c r="AI46" i="1"/>
  <c r="AI40" i="1"/>
  <c r="AH44" i="1"/>
  <c r="AH28" i="1"/>
  <c r="AI50" i="1"/>
  <c r="AH40" i="1"/>
  <c r="AI37" i="1"/>
  <c r="AH23" i="1"/>
  <c r="BA53" i="1"/>
  <c r="BA87" i="1"/>
  <c r="AI52" i="1"/>
  <c r="Q46" i="1"/>
  <c r="BA84" i="1"/>
  <c r="AI39" i="1"/>
  <c r="BA34" i="1"/>
  <c r="Q24" i="1"/>
  <c r="AI45" i="1"/>
  <c r="Q38" i="1"/>
  <c r="Q20" i="1"/>
  <c r="AZ22" i="1"/>
  <c r="AZ36" i="1"/>
  <c r="AZ102" i="1"/>
  <c r="AZ16" i="1"/>
  <c r="AZ69" i="1"/>
  <c r="AZ119" i="1"/>
  <c r="AZ27" i="1"/>
  <c r="AZ60" i="1"/>
  <c r="AH25" i="1"/>
  <c r="AH55" i="1"/>
  <c r="AH18" i="1"/>
  <c r="AH46" i="1"/>
  <c r="AH41" i="1"/>
  <c r="AH52" i="1"/>
  <c r="Q16" i="1"/>
  <c r="P17" i="1"/>
  <c r="P16" i="1"/>
  <c r="P22" i="1"/>
  <c r="P48" i="1"/>
  <c r="AO91" i="1" l="1"/>
  <c r="AP91" i="1"/>
  <c r="AR91" i="1"/>
  <c r="AT91" i="1"/>
  <c r="AX91" i="1"/>
  <c r="AW91" i="1"/>
  <c r="AO43" i="1"/>
  <c r="AP43" i="1"/>
  <c r="AR43" i="1"/>
  <c r="AT43" i="1"/>
  <c r="AX43" i="1"/>
  <c r="AW43" i="1"/>
  <c r="AO59" i="1"/>
  <c r="AP59" i="1"/>
  <c r="AR59" i="1"/>
  <c r="AT59" i="1"/>
  <c r="AX59" i="1"/>
  <c r="AW59" i="1"/>
  <c r="AO97" i="1"/>
  <c r="AP97" i="1"/>
  <c r="AR97" i="1"/>
  <c r="AT97" i="1"/>
  <c r="AX97" i="1"/>
  <c r="AW97" i="1"/>
  <c r="AO55" i="1"/>
  <c r="AP55" i="1"/>
  <c r="AR55" i="1"/>
  <c r="AT55" i="1"/>
  <c r="AX55" i="1"/>
  <c r="AW55" i="1"/>
  <c r="AO74" i="1"/>
  <c r="AP74" i="1"/>
  <c r="AR74" i="1"/>
  <c r="AT74" i="1"/>
  <c r="AX74" i="1"/>
  <c r="AW74" i="1"/>
  <c r="AO38" i="1"/>
  <c r="AP38" i="1"/>
  <c r="AR38" i="1"/>
  <c r="AT38" i="1"/>
  <c r="AX38" i="1"/>
  <c r="AW38" i="1"/>
  <c r="W11" i="1"/>
  <c r="X11" i="1"/>
  <c r="AB11" i="1"/>
  <c r="AF11" i="1"/>
  <c r="AE11" i="1"/>
  <c r="W19" i="1"/>
  <c r="X19" i="1"/>
  <c r="AB19" i="1"/>
  <c r="AF19" i="1"/>
  <c r="AE19" i="1"/>
  <c r="E43" i="1"/>
  <c r="F43" i="1"/>
  <c r="H43" i="1"/>
  <c r="J43" i="1"/>
  <c r="M43" i="1"/>
  <c r="E23" i="1"/>
  <c r="F23" i="1"/>
  <c r="H23" i="1"/>
  <c r="J23" i="1"/>
  <c r="M23" i="1"/>
  <c r="E19" i="1"/>
  <c r="F19" i="1"/>
  <c r="H19" i="1"/>
  <c r="J19" i="1"/>
  <c r="M19" i="1"/>
  <c r="AO11" i="1"/>
  <c r="AP11" i="1"/>
  <c r="AR11" i="1"/>
  <c r="AT11" i="1"/>
  <c r="AX11" i="1"/>
  <c r="AW11" i="1"/>
  <c r="AO24" i="1"/>
  <c r="AP24" i="1"/>
  <c r="AR24" i="1"/>
  <c r="AT24" i="1"/>
  <c r="AX24" i="1"/>
  <c r="AW24" i="1"/>
  <c r="AO31" i="1"/>
  <c r="AP31" i="1"/>
  <c r="AR31" i="1"/>
  <c r="AT31" i="1"/>
  <c r="AX31" i="1"/>
  <c r="AW31" i="1"/>
  <c r="AE15" i="1"/>
  <c r="M31" i="1"/>
  <c r="AF15" i="1"/>
  <c r="X15" i="1"/>
  <c r="H31" i="1"/>
  <c r="BA74" i="1" l="1"/>
  <c r="BA97" i="1"/>
  <c r="Q23" i="1"/>
  <c r="BA105" i="1"/>
  <c r="BA101" i="1"/>
  <c r="BA52" i="1"/>
  <c r="BA83" i="1"/>
  <c r="AI19" i="1"/>
  <c r="Q42" i="1"/>
  <c r="BA102" i="1"/>
  <c r="BA66" i="1"/>
  <c r="Q30" i="1"/>
  <c r="BA95" i="1"/>
  <c r="BA93" i="1"/>
  <c r="BA59" i="1"/>
  <c r="BA94" i="1"/>
  <c r="BA80" i="1"/>
  <c r="BA92" i="1"/>
  <c r="BA81" i="1"/>
  <c r="AI24" i="1"/>
  <c r="AH19" i="1"/>
  <c r="AH11" i="1"/>
  <c r="AI25" i="1"/>
  <c r="BA65" i="1"/>
  <c r="BA91" i="1"/>
  <c r="BA64" i="1"/>
  <c r="BA89" i="1"/>
  <c r="BA86" i="1"/>
  <c r="BA71" i="1"/>
  <c r="BA68" i="1"/>
  <c r="BA43" i="1"/>
  <c r="BA62" i="1"/>
  <c r="AI18" i="1"/>
  <c r="BA39" i="1"/>
  <c r="AI23" i="1"/>
  <c r="BA35" i="1"/>
  <c r="BA51" i="1"/>
  <c r="BA58" i="1"/>
  <c r="BA75" i="1"/>
  <c r="Q29" i="1"/>
  <c r="BA29" i="1"/>
  <c r="BA41" i="1"/>
  <c r="BA77" i="1"/>
  <c r="Q40" i="1"/>
  <c r="BA28" i="1"/>
  <c r="BA63" i="1"/>
  <c r="BA70" i="1"/>
  <c r="BA19" i="1"/>
  <c r="Q37" i="1"/>
  <c r="BA61" i="1"/>
  <c r="Q19" i="1"/>
  <c r="BA27" i="1"/>
  <c r="Q13" i="1"/>
  <c r="AI35" i="1"/>
  <c r="BA26" i="1"/>
  <c r="AZ24" i="1"/>
  <c r="AZ38" i="1"/>
  <c r="AZ11" i="1"/>
  <c r="AZ31" i="1"/>
  <c r="AZ74" i="1"/>
  <c r="AZ55" i="1"/>
  <c r="AZ97" i="1"/>
  <c r="AZ59" i="1"/>
  <c r="AZ43" i="1"/>
  <c r="AZ91" i="1"/>
  <c r="AI22" i="1"/>
  <c r="AI30" i="1"/>
  <c r="BA49" i="1"/>
  <c r="AI17" i="1"/>
  <c r="Q17" i="1"/>
  <c r="BA40" i="1"/>
  <c r="BA30" i="1"/>
  <c r="AI43" i="1"/>
  <c r="BA21" i="1"/>
  <c r="BA25" i="1"/>
  <c r="BA22" i="1"/>
  <c r="AI11" i="1"/>
  <c r="AI33" i="1"/>
  <c r="Q12" i="1"/>
  <c r="Q33" i="1"/>
  <c r="AI41" i="1"/>
  <c r="AI27" i="1"/>
  <c r="AI10" i="1"/>
  <c r="BA44" i="1"/>
  <c r="BA36" i="1"/>
  <c r="BA56" i="1"/>
  <c r="BA17" i="1"/>
  <c r="BA57" i="1"/>
  <c r="BA11" i="1"/>
  <c r="BA18" i="1"/>
  <c r="BA50" i="1"/>
  <c r="BA15" i="1"/>
  <c r="BA20" i="1"/>
  <c r="P23" i="1"/>
  <c r="AH16" i="1"/>
  <c r="P19" i="1"/>
  <c r="P43" i="1"/>
  <c r="AI29" i="1"/>
  <c r="AI16" i="1"/>
  <c r="AH42" i="1"/>
  <c r="AB15" i="1" l="1"/>
  <c r="W15" i="1"/>
  <c r="AI13" i="1" l="1"/>
  <c r="AH15" i="1"/>
  <c r="AI12" i="1"/>
  <c r="AI21" i="1"/>
  <c r="AI15" i="1"/>
  <c r="AW88" i="1"/>
  <c r="AX88" i="1"/>
  <c r="AT88" i="1"/>
  <c r="AR88" i="1"/>
  <c r="AP88" i="1"/>
  <c r="AO88" i="1"/>
  <c r="BA88" i="1" l="1"/>
  <c r="BA85" i="1"/>
  <c r="BA76" i="1"/>
  <c r="BA72" i="1"/>
  <c r="BA79" i="1"/>
  <c r="BA55" i="1"/>
  <c r="BA73" i="1"/>
  <c r="BA54" i="1"/>
  <c r="BA67" i="1"/>
  <c r="BA47" i="1"/>
  <c r="BA23" i="1"/>
  <c r="BA16" i="1"/>
  <c r="BA10" i="1"/>
  <c r="BA46" i="1"/>
  <c r="BA31" i="1"/>
  <c r="BA45" i="1"/>
  <c r="AZ88" i="1"/>
  <c r="BA38" i="1"/>
  <c r="BA13" i="1"/>
  <c r="BA24" i="1"/>
  <c r="BA12" i="1"/>
  <c r="BA14" i="1"/>
  <c r="AI14" i="1"/>
  <c r="BB88" i="1" l="1"/>
  <c r="BB43" i="1"/>
  <c r="BB39" i="1"/>
  <c r="BB84" i="1"/>
  <c r="BB129" i="1"/>
  <c r="BB132" i="1"/>
  <c r="BB112" i="1"/>
  <c r="BB17" i="1"/>
  <c r="BB98" i="1"/>
  <c r="BB72" i="1"/>
  <c r="BB10" i="1"/>
  <c r="BB92" i="1"/>
  <c r="BB124" i="1"/>
  <c r="BB108" i="1"/>
  <c r="BB136" i="1"/>
  <c r="BB78" i="1"/>
  <c r="BB107" i="1"/>
  <c r="BB106" i="1"/>
  <c r="BB104" i="1"/>
  <c r="BB53" i="1"/>
  <c r="BB105" i="1"/>
  <c r="BB138" i="1"/>
  <c r="BB13" i="1"/>
  <c r="BB33" i="1"/>
  <c r="BB34" i="1"/>
  <c r="BB51" i="1"/>
  <c r="BB95" i="1"/>
  <c r="BB126" i="1"/>
  <c r="BB42" i="1"/>
  <c r="BB32" i="1"/>
  <c r="BB60" i="1"/>
  <c r="BB16" i="1"/>
  <c r="BB38" i="1"/>
  <c r="BB74" i="1"/>
  <c r="BB97" i="1"/>
  <c r="BB114" i="1"/>
  <c r="BB127" i="1"/>
  <c r="BB121" i="1"/>
  <c r="BB125" i="1"/>
  <c r="BB48" i="1"/>
  <c r="BB86" i="1"/>
  <c r="BB123" i="1"/>
  <c r="BB103" i="1"/>
  <c r="BB140" i="1"/>
  <c r="BB101" i="1"/>
  <c r="BB130" i="1"/>
  <c r="BB70" i="1"/>
  <c r="BB65" i="1"/>
  <c r="BB15" i="1"/>
  <c r="BB111" i="1"/>
  <c r="BB61" i="1"/>
  <c r="BB67" i="1"/>
  <c r="BB110" i="1"/>
  <c r="BB63" i="1"/>
  <c r="BB30" i="1"/>
  <c r="BB79" i="1"/>
  <c r="BB115" i="1"/>
  <c r="BB99" i="1"/>
  <c r="BB100" i="1"/>
  <c r="BB64" i="1"/>
  <c r="BB37" i="1"/>
  <c r="BB20" i="1"/>
  <c r="BB12" i="1"/>
  <c r="BB27" i="1"/>
  <c r="BB102" i="1"/>
  <c r="BB91" i="1"/>
  <c r="BB24" i="1"/>
  <c r="BB59" i="1"/>
  <c r="BB11" i="1"/>
  <c r="BB93" i="1"/>
  <c r="BB80" i="1"/>
  <c r="BB109" i="1"/>
  <c r="BB68" i="1"/>
  <c r="BB94" i="1"/>
  <c r="BB50" i="1"/>
  <c r="BB54" i="1"/>
  <c r="BB120" i="1"/>
  <c r="BB134" i="1"/>
  <c r="BB62" i="1"/>
  <c r="BB133" i="1"/>
  <c r="BB75" i="1"/>
  <c r="BB122" i="1"/>
  <c r="BB85" i="1"/>
  <c r="BB23" i="1"/>
  <c r="BB49" i="1"/>
  <c r="BB87" i="1"/>
  <c r="BB131" i="1"/>
  <c r="BB82" i="1"/>
  <c r="BB76" i="1"/>
  <c r="BB21" i="1"/>
  <c r="BB28" i="1"/>
  <c r="BB116" i="1"/>
  <c r="BB47" i="1"/>
  <c r="BB35" i="1"/>
  <c r="BB44" i="1"/>
  <c r="BB57" i="1"/>
  <c r="BB45" i="1"/>
  <c r="BB119" i="1"/>
  <c r="BB36" i="1"/>
  <c r="BB31" i="1"/>
  <c r="BB89" i="1"/>
  <c r="BB90" i="1"/>
  <c r="BB118" i="1"/>
  <c r="BB81" i="1"/>
  <c r="BB52" i="1"/>
  <c r="BB83" i="1"/>
  <c r="BB73" i="1"/>
  <c r="BB77" i="1"/>
  <c r="BB18" i="1"/>
  <c r="BB139" i="1"/>
  <c r="BB128" i="1"/>
  <c r="BB117" i="1"/>
  <c r="BB19" i="1"/>
  <c r="BB71" i="1"/>
  <c r="BB14" i="1"/>
  <c r="BB41" i="1"/>
  <c r="BB25" i="1"/>
  <c r="BB96" i="1"/>
  <c r="BB26" i="1"/>
  <c r="BB135" i="1"/>
  <c r="BB40" i="1"/>
  <c r="BB113" i="1"/>
  <c r="BB137" i="1"/>
  <c r="BB66" i="1"/>
  <c r="BB56" i="1"/>
  <c r="BB46" i="1"/>
  <c r="BB58" i="1"/>
  <c r="BB29" i="1"/>
  <c r="BB69" i="1"/>
  <c r="BB22" i="1"/>
  <c r="BB55" i="1"/>
  <c r="J31" i="1"/>
  <c r="Q21" i="1" l="1"/>
  <c r="Q31" i="1"/>
  <c r="Q43" i="1"/>
  <c r="Q35" i="1"/>
  <c r="Q36" i="1"/>
  <c r="Q28" i="1"/>
  <c r="Q34" i="1"/>
  <c r="Q32" i="1"/>
  <c r="Q15" i="1"/>
  <c r="Q18" i="1"/>
  <c r="Q10" i="1"/>
  <c r="Q11" i="1"/>
  <c r="Q22" i="1"/>
  <c r="P31" i="1"/>
  <c r="AH17" i="1"/>
  <c r="AJ17" i="1" l="1"/>
  <c r="AJ15" i="1"/>
  <c r="AJ47" i="1"/>
  <c r="AJ65" i="1"/>
  <c r="AJ33" i="1"/>
  <c r="AJ46" i="1"/>
  <c r="AJ73" i="1"/>
  <c r="AJ49" i="1"/>
  <c r="AJ30" i="1"/>
  <c r="AJ58" i="1"/>
  <c r="AJ52" i="1"/>
  <c r="AJ81" i="1"/>
  <c r="AJ63" i="1"/>
  <c r="AJ54" i="1"/>
  <c r="AJ36" i="1"/>
  <c r="AJ31" i="1"/>
  <c r="AJ48" i="1"/>
  <c r="AJ62" i="1"/>
  <c r="AJ28" i="1"/>
  <c r="AJ42" i="1"/>
  <c r="AJ72" i="1"/>
  <c r="AJ78" i="1"/>
  <c r="AJ53" i="1"/>
  <c r="AJ50" i="1"/>
  <c r="AJ61" i="1"/>
  <c r="AJ20" i="1"/>
  <c r="AJ56" i="1"/>
  <c r="AJ64" i="1"/>
  <c r="AJ19" i="1"/>
  <c r="AJ68" i="1"/>
  <c r="AJ67" i="1"/>
  <c r="AJ74" i="1"/>
  <c r="AJ23" i="1"/>
  <c r="AJ38" i="1"/>
  <c r="AJ29" i="1"/>
  <c r="AJ34" i="1"/>
  <c r="AJ55" i="1"/>
  <c r="AJ14" i="1"/>
  <c r="AJ39" i="1"/>
  <c r="AJ70" i="1"/>
  <c r="AJ24" i="1"/>
  <c r="AJ40" i="1"/>
  <c r="AJ26" i="1"/>
  <c r="AJ71" i="1"/>
  <c r="AJ10" i="1"/>
  <c r="AJ18" i="1"/>
  <c r="AJ27" i="1"/>
  <c r="AJ75" i="1"/>
  <c r="AJ69" i="1"/>
  <c r="AJ21" i="1"/>
  <c r="AJ11" i="1"/>
  <c r="AJ51" i="1"/>
  <c r="AJ37" i="1"/>
  <c r="AJ76" i="1"/>
  <c r="AJ44" i="1"/>
  <c r="AJ79" i="1"/>
  <c r="AJ43" i="1"/>
  <c r="AJ77" i="1"/>
  <c r="AJ57" i="1"/>
  <c r="AJ16" i="1"/>
  <c r="AJ12" i="1"/>
  <c r="AJ32" i="1"/>
  <c r="AJ60" i="1"/>
  <c r="AJ41" i="1"/>
  <c r="AJ22" i="1"/>
  <c r="AJ59" i="1"/>
  <c r="AJ80" i="1"/>
  <c r="AJ25" i="1"/>
  <c r="AJ35" i="1"/>
  <c r="AJ66" i="1"/>
  <c r="AJ13" i="1"/>
  <c r="AJ45" i="1"/>
  <c r="R31" i="1"/>
  <c r="R19" i="1"/>
  <c r="R40" i="1"/>
  <c r="R42" i="1"/>
  <c r="R60" i="1"/>
  <c r="R56" i="1"/>
  <c r="R20" i="1"/>
  <c r="R34" i="1"/>
  <c r="R65" i="1"/>
  <c r="R51" i="1"/>
  <c r="R28" i="1"/>
  <c r="R57" i="1"/>
  <c r="R25" i="1"/>
  <c r="R68" i="1"/>
  <c r="R36" i="1"/>
  <c r="R23" i="1"/>
  <c r="R16" i="1"/>
  <c r="R32" i="1"/>
  <c r="R18" i="1"/>
  <c r="R29" i="1"/>
  <c r="R11" i="1"/>
  <c r="R24" i="1"/>
  <c r="R47" i="1"/>
  <c r="R54" i="1"/>
  <c r="R63" i="1"/>
  <c r="R58" i="1"/>
  <c r="R33" i="1"/>
  <c r="R35" i="1"/>
  <c r="R55" i="1"/>
  <c r="R66" i="1"/>
  <c r="R10" i="1"/>
  <c r="R15" i="1"/>
  <c r="R46" i="1"/>
  <c r="R30" i="1"/>
  <c r="R64" i="1"/>
  <c r="R22" i="1"/>
  <c r="R27" i="1"/>
  <c r="R45" i="1"/>
  <c r="R21" i="1"/>
  <c r="R38" i="1"/>
  <c r="R39" i="1"/>
  <c r="R61" i="1"/>
  <c r="R52" i="1"/>
  <c r="R50" i="1"/>
  <c r="R26" i="1"/>
  <c r="R12" i="1"/>
  <c r="R41" i="1"/>
  <c r="R48" i="1"/>
  <c r="R13" i="1"/>
  <c r="R17" i="1"/>
  <c r="R14" i="1"/>
  <c r="R43" i="1"/>
  <c r="R37" i="1"/>
  <c r="R44" i="1"/>
  <c r="R59" i="1"/>
  <c r="R62" i="1"/>
  <c r="R49" i="1"/>
  <c r="R53" i="1"/>
  <c r="R67" i="1"/>
</calcChain>
</file>

<file path=xl/sharedStrings.xml><?xml version="1.0" encoding="utf-8"?>
<sst xmlns="http://schemas.openxmlformats.org/spreadsheetml/2006/main" count="1249" uniqueCount="278">
  <si>
    <t>Position</t>
  </si>
  <si>
    <t>Time</t>
  </si>
  <si>
    <t>Points</t>
  </si>
  <si>
    <t>Age Adjusted Championship</t>
  </si>
  <si>
    <t>Name</t>
  </si>
  <si>
    <t>%</t>
  </si>
  <si>
    <t>Name/Race No.</t>
  </si>
  <si>
    <t>No of Races (best six to count)</t>
  </si>
  <si>
    <t>Men's Results</t>
  </si>
  <si>
    <t>Ladies' Results</t>
  </si>
  <si>
    <t>Total of Best 6</t>
  </si>
  <si>
    <t>Langtoft 10k (A)</t>
  </si>
  <si>
    <t>Nene Valley Trail 10 Mile (B)</t>
  </si>
  <si>
    <t>Great Eastern Run (A)</t>
  </si>
  <si>
    <t>Neil Lakin</t>
  </si>
  <si>
    <t>Cheryl Allibone</t>
  </si>
  <si>
    <t>1. Folksworth 15 (A)</t>
  </si>
  <si>
    <t>Folksworth 15 (A)</t>
  </si>
  <si>
    <t>Whissendine 6ix (A)</t>
  </si>
  <si>
    <t>Laura Bailey</t>
  </si>
  <si>
    <t>Fiona Martin</t>
  </si>
  <si>
    <t>Michael O'Connell</t>
  </si>
  <si>
    <t>Alison Cato</t>
  </si>
  <si>
    <t>Caroline Geddes</t>
  </si>
  <si>
    <t>Alex Shaw</t>
  </si>
  <si>
    <t>Martin Candish</t>
  </si>
  <si>
    <t>Lesley Beckingham</t>
  </si>
  <si>
    <t>The Grim Reaper 10 Mile (B)</t>
  </si>
  <si>
    <t>Sean Eglin</t>
  </si>
  <si>
    <t>James Mccloskey</t>
  </si>
  <si>
    <t>Julia Parker</t>
  </si>
  <si>
    <t>Stephen Parker</t>
  </si>
  <si>
    <t>Luke Harrison</t>
  </si>
  <si>
    <t>Andrew Taylor</t>
  </si>
  <si>
    <t>Jonathan Ramm</t>
  </si>
  <si>
    <t>Dirt Run Irchester(Fermyn Woods Country Park – near Kettering) 7.5k (B)</t>
  </si>
  <si>
    <t>King's Cliffe Trail 10k (B)</t>
  </si>
  <si>
    <t>Burghley 7 (A)</t>
  </si>
  <si>
    <t>Claire Piercy</t>
  </si>
  <si>
    <t>Vicky Linfoot</t>
  </si>
  <si>
    <t>Alison Woods</t>
  </si>
  <si>
    <t>Diane Wills</t>
  </si>
  <si>
    <t>Amanda Longmire</t>
  </si>
  <si>
    <t>Mala Sun</t>
  </si>
  <si>
    <t>1:57:23.8</t>
  </si>
  <si>
    <t>1:59:03.2</t>
  </si>
  <si>
    <t>2:00:07.7</t>
  </si>
  <si>
    <t>2:06:42.5</t>
  </si>
  <si>
    <t>2:08:10.1</t>
  </si>
  <si>
    <t>2:10:57.6</t>
  </si>
  <si>
    <t>2:11:25.2</t>
  </si>
  <si>
    <t>2:11:59.2</t>
  </si>
  <si>
    <t>2:12:42.0</t>
  </si>
  <si>
    <t>2:30:54.8</t>
  </si>
  <si>
    <t>2:35:36.1</t>
  </si>
  <si>
    <t>2:48:16.2</t>
  </si>
  <si>
    <t>2:51:38.0</t>
  </si>
  <si>
    <t>Ben Wall</t>
  </si>
  <si>
    <t>Giles Polito</t>
  </si>
  <si>
    <t>Thomas Martin</t>
  </si>
  <si>
    <t>Mo Fisher</t>
  </si>
  <si>
    <t>Daniel Barry</t>
  </si>
  <si>
    <t>Stephen Taylor</t>
  </si>
  <si>
    <t>Michael Flatters</t>
  </si>
  <si>
    <t>1:28:50.8</t>
  </si>
  <si>
    <t>1:32:32.7</t>
  </si>
  <si>
    <t>1:34:59.0</t>
  </si>
  <si>
    <t>1:37:51.1</t>
  </si>
  <si>
    <t>1:43:16.2</t>
  </si>
  <si>
    <t>1:50:14.1</t>
  </si>
  <si>
    <t>1:59:25.5</t>
  </si>
  <si>
    <t>2:00:15.4</t>
  </si>
  <si>
    <t>2:04:06.9</t>
  </si>
  <si>
    <t>2:04:28.9</t>
  </si>
  <si>
    <t>2:06:09.1</t>
  </si>
  <si>
    <t>2:07:21.9</t>
  </si>
  <si>
    <t>2:10:07.9</t>
  </si>
  <si>
    <t>2:11:16.0</t>
  </si>
  <si>
    <t>2:17:28.7</t>
  </si>
  <si>
    <t>2:35:38.3</t>
  </si>
  <si>
    <t>2:45:57.4</t>
  </si>
  <si>
    <t>2. Dirt Run Irchester 7.5k (B)</t>
  </si>
  <si>
    <t>3. Burghley 7 (A)</t>
  </si>
  <si>
    <t>4. King's Cliffe Trail 10k (B)</t>
  </si>
  <si>
    <t>5. Langtoft 10k (A)</t>
  </si>
  <si>
    <t>6. The Grim Reaper 10 Mile (B)</t>
  </si>
  <si>
    <t>7. Nene Valley Trail 10 Mile (B)</t>
  </si>
  <si>
    <t>8. Whissendine 6ix (A)</t>
  </si>
  <si>
    <t>9. Ponton Plod 10k (B)</t>
  </si>
  <si>
    <t>Ponton Plod 10k (B)</t>
  </si>
  <si>
    <t>The George Munday 10k (A)</t>
  </si>
  <si>
    <t>Fen 10 (A)</t>
  </si>
  <si>
    <t>10. Rutland Water parkrun (A)</t>
  </si>
  <si>
    <t>12. Fen 10 (A)</t>
  </si>
  <si>
    <t>11. Great Eastern Run (A)</t>
  </si>
  <si>
    <t>13. The George Munday 10k (A)</t>
  </si>
  <si>
    <t>Rutland Water parkrun (A)</t>
  </si>
  <si>
    <t>LADIES' CHAMPIONSHIP 2026</t>
  </si>
  <si>
    <t>MEN'S CHAMPIONSHIP 2026</t>
  </si>
  <si>
    <t>AGE ADJUSTED CHAMPIONSHIP 2026</t>
  </si>
  <si>
    <t>2:40:10.5</t>
  </si>
  <si>
    <t>Caroline Butcher</t>
  </si>
  <si>
    <t>Paula Short</t>
  </si>
  <si>
    <t>Caroline Robertson</t>
  </si>
  <si>
    <t>Janine Buck</t>
  </si>
  <si>
    <t>Matt Ginieres</t>
  </si>
  <si>
    <t>James Kettle</t>
  </si>
  <si>
    <t>Maddy Tobin</t>
  </si>
  <si>
    <t>Suzanne Moon</t>
  </si>
  <si>
    <t>Louise Southgate</t>
  </si>
  <si>
    <t>Abbie Mann</t>
  </si>
  <si>
    <t>Helen Popple</t>
  </si>
  <si>
    <t>Deborah Franklin</t>
  </si>
  <si>
    <t>Sue Barrow</t>
  </si>
  <si>
    <t>Caragh Johnson</t>
  </si>
  <si>
    <t>Sarah Eggington</t>
  </si>
  <si>
    <t>Laura Smith</t>
  </si>
  <si>
    <t>Elaine Allwood</t>
  </si>
  <si>
    <t>Linda Brown</t>
  </si>
  <si>
    <t>Karen Cozens</t>
  </si>
  <si>
    <t>Max Ranson</t>
  </si>
  <si>
    <t>Mark Popple</t>
  </si>
  <si>
    <t>Sam Barrett</t>
  </si>
  <si>
    <t>Adam Fenn</t>
  </si>
  <si>
    <t>Marcus Brown</t>
  </si>
  <si>
    <t>Robin Jones</t>
  </si>
  <si>
    <t>Ed Fancourt</t>
  </si>
  <si>
    <t>Andrew Robertson</t>
  </si>
  <si>
    <t>George Cheney</t>
  </si>
  <si>
    <t>Nick Wells</t>
  </si>
  <si>
    <t>Jonathan Towers</t>
  </si>
  <si>
    <t>Adam Brown</t>
  </si>
  <si>
    <t>Chris Gold</t>
  </si>
  <si>
    <t>Andy Tobin</t>
  </si>
  <si>
    <t>Steve Lane</t>
  </si>
  <si>
    <t>Joseph Wright</t>
  </si>
  <si>
    <t>Mark Chandler</t>
  </si>
  <si>
    <t>Darren Scott</t>
  </si>
  <si>
    <t>Steve Lamb</t>
  </si>
  <si>
    <t>Michael Farrow</t>
  </si>
  <si>
    <t>Neill Johnson</t>
  </si>
  <si>
    <t>David Ogg</t>
  </si>
  <si>
    <t>Chris Lockett</t>
  </si>
  <si>
    <t>Ciaran Nelson</t>
  </si>
  <si>
    <t>Matthew Swain</t>
  </si>
  <si>
    <t>Stephen Moore</t>
  </si>
  <si>
    <t>Marc Physick</t>
  </si>
  <si>
    <t>Claire Maxted</t>
  </si>
  <si>
    <t>Liz Harding</t>
  </si>
  <si>
    <t>Sharon Plowes</t>
  </si>
  <si>
    <t>Ann Cox</t>
  </si>
  <si>
    <t>Helen Dunk</t>
  </si>
  <si>
    <t>Claire Willis</t>
  </si>
  <si>
    <t>Amy Hodgson</t>
  </si>
  <si>
    <t>Jenny Marples</t>
  </si>
  <si>
    <t>44:53</t>
  </si>
  <si>
    <t>50:14</t>
  </si>
  <si>
    <t>51:37</t>
  </si>
  <si>
    <t>55:39</t>
  </si>
  <si>
    <t>56:54</t>
  </si>
  <si>
    <t>57:52</t>
  </si>
  <si>
    <t>59:01</t>
  </si>
  <si>
    <t>59:39</t>
  </si>
  <si>
    <t>1:01:50</t>
  </si>
  <si>
    <t>1:03:27</t>
  </si>
  <si>
    <t>1:04:43</t>
  </si>
  <si>
    <t>1:06:19</t>
  </si>
  <si>
    <t>1:06:39</t>
  </si>
  <si>
    <t>1:07:45</t>
  </si>
  <si>
    <t>1:08:35</t>
  </si>
  <si>
    <t>1:09:53</t>
  </si>
  <si>
    <t>1:12:23</t>
  </si>
  <si>
    <t>1:15:05</t>
  </si>
  <si>
    <t>1:15:50</t>
  </si>
  <si>
    <t>Charlie Noble</t>
  </si>
  <si>
    <t>Simon Popple</t>
  </si>
  <si>
    <t>Anthony Dunk</t>
  </si>
  <si>
    <t>Scott Linfoot</t>
  </si>
  <si>
    <t>Jen Dancy</t>
  </si>
  <si>
    <t>Mandy Lawson</t>
  </si>
  <si>
    <t>Vanessa Mackinnon</t>
  </si>
  <si>
    <t>Susan Evans</t>
  </si>
  <si>
    <t>Daniel Bell</t>
  </si>
  <si>
    <t>David Babbs</t>
  </si>
  <si>
    <t>Rob Glover</t>
  </si>
  <si>
    <t>23-May-26 AM</t>
  </si>
  <si>
    <t>Gareth Williams</t>
  </si>
  <si>
    <t>01:13:53</t>
  </si>
  <si>
    <t>01:14:56</t>
  </si>
  <si>
    <t>David Marples</t>
  </si>
  <si>
    <t>01:17:41</t>
  </si>
  <si>
    <t>01:18:14</t>
  </si>
  <si>
    <t>01:31:57</t>
  </si>
  <si>
    <t>01:48:58</t>
  </si>
  <si>
    <t>02:18:29</t>
  </si>
  <si>
    <t>01:39:47</t>
  </si>
  <si>
    <t>01:41:08</t>
  </si>
  <si>
    <t>Alison Wild</t>
  </si>
  <si>
    <t>01:51:05</t>
  </si>
  <si>
    <t>01:54:33</t>
  </si>
  <si>
    <t>Nicola Eastwood</t>
  </si>
  <si>
    <t>Jennifer Taylor</t>
  </si>
  <si>
    <t>Morag Roberts</t>
  </si>
  <si>
    <t>Andrew Wade</t>
  </si>
  <si>
    <t>James Thomas</t>
  </si>
  <si>
    <t>Stuart Hodgkinson</t>
  </si>
  <si>
    <t>Guy Gasper</t>
  </si>
  <si>
    <t>Victoria Simpson</t>
  </si>
  <si>
    <t>Jim Morris</t>
  </si>
  <si>
    <t>Liz Makin</t>
  </si>
  <si>
    <t>Patricia Beedell</t>
  </si>
  <si>
    <t>Stani Van Der Westhuizen</t>
  </si>
  <si>
    <t>Karen Lane</t>
  </si>
  <si>
    <t>Lucy Cooker</t>
  </si>
  <si>
    <t>Rachel Simmons</t>
  </si>
  <si>
    <t>Sarah Sharp</t>
  </si>
  <si>
    <t>21:27</t>
  </si>
  <si>
    <t>21:45</t>
  </si>
  <si>
    <t>23:20</t>
  </si>
  <si>
    <t>23:46</t>
  </si>
  <si>
    <t>24:13</t>
  </si>
  <si>
    <t>24:23</t>
  </si>
  <si>
    <t>25:34</t>
  </si>
  <si>
    <t>26:02</t>
  </si>
  <si>
    <t>27:09</t>
  </si>
  <si>
    <t>27:21</t>
  </si>
  <si>
    <t>27:58</t>
  </si>
  <si>
    <t>28:31</t>
  </si>
  <si>
    <t>30:11</t>
  </si>
  <si>
    <t>30:13</t>
  </si>
  <si>
    <t>30:20</t>
  </si>
  <si>
    <t>31:37</t>
  </si>
  <si>
    <t>32:42</t>
  </si>
  <si>
    <t>36:25</t>
  </si>
  <si>
    <t>37:19</t>
  </si>
  <si>
    <t>1:01:01</t>
  </si>
  <si>
    <t>Andrew Shackleton</t>
  </si>
  <si>
    <t>Anthony Sharp</t>
  </si>
  <si>
    <t>John Simmons</t>
  </si>
  <si>
    <t>Bret Allibone</t>
  </si>
  <si>
    <t>John Gilligan</t>
  </si>
  <si>
    <t>Emmanuel Dupont</t>
  </si>
  <si>
    <t>17:05</t>
  </si>
  <si>
    <t>17:42</t>
  </si>
  <si>
    <t>17:46</t>
  </si>
  <si>
    <t>18:14</t>
  </si>
  <si>
    <t>19:19</t>
  </si>
  <si>
    <t>19:27</t>
  </si>
  <si>
    <t>19:47</t>
  </si>
  <si>
    <t>20:29</t>
  </si>
  <si>
    <t>20:43</t>
  </si>
  <si>
    <t>20:50</t>
  </si>
  <si>
    <t>20:53</t>
  </si>
  <si>
    <t>21:33</t>
  </si>
  <si>
    <t>21:36</t>
  </si>
  <si>
    <t>22:59</t>
  </si>
  <si>
    <t>23:03</t>
  </si>
  <si>
    <t>23:25</t>
  </si>
  <si>
    <t>23:27</t>
  </si>
  <si>
    <t>24:53</t>
  </si>
  <si>
    <t>26:52</t>
  </si>
  <si>
    <t>27:10</t>
  </si>
  <si>
    <t>29:53</t>
  </si>
  <si>
    <t>43:33</t>
  </si>
  <si>
    <t>56:19</t>
  </si>
  <si>
    <t>58:29</t>
  </si>
  <si>
    <t>Verity Sutton-Fisher</t>
  </si>
  <si>
    <t>Rebecca Candy</t>
  </si>
  <si>
    <t>Sarah Jennings</t>
  </si>
  <si>
    <t>Natasha Wynn</t>
  </si>
  <si>
    <t>Nick Harding</t>
  </si>
  <si>
    <t>Michael Carrea</t>
  </si>
  <si>
    <t>James McCloskey</t>
  </si>
  <si>
    <t>Rupert Clifton</t>
  </si>
  <si>
    <t>Jordan Rosamond</t>
  </si>
  <si>
    <t>Perry Miller</t>
  </si>
  <si>
    <t>Henri Dobbs</t>
  </si>
  <si>
    <t>Alison Musgrave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</si>
</sst>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400]h:mm:ss\ AM/PM"/>
    <numFmt numFmtId="165" formatCode="[$-F800]dddd\,\ mmmm\ dd\,\ yyyy"/>
  </numFmts>
  <fonts count="27" x14ac:knownFonts="1">
    <font>
      <sz val="10"/>
      <name val="Arial"/>
    </font>
    <font>
      <sz val="11"/>
      <color indexed="8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b/>
      <sz val="12"/>
      <color rgb="FF213E78"/>
      <name val="Arial"/>
      <family val="2"/>
    </font>
    <font>
      <b/>
      <sz val="10"/>
      <color rgb="FFE8C828"/>
      <name val="Arial"/>
      <family val="2"/>
    </font>
    <font>
      <b/>
      <sz val="10"/>
      <color rgb="FFE7C32D"/>
      <name val="Arial"/>
      <family val="2"/>
    </font>
    <font>
      <b/>
      <sz val="16"/>
      <color rgb="FFE7C32D"/>
      <name val="Arial"/>
      <family val="2"/>
    </font>
    <font>
      <b/>
      <sz val="16"/>
      <color rgb="FF213E78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13E78"/>
        <bgColor indexed="64"/>
      </patternFill>
    </fill>
    <fill>
      <patternFill patternType="solid">
        <fgColor rgb="FFE7C32D"/>
        <bgColor indexed="64"/>
      </patternFill>
    </fill>
  </fills>
  <borders count="5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ck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ck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1" applyNumberFormat="0" applyAlignment="0" applyProtection="0"/>
    <xf numFmtId="0" fontId="8" fillId="21" borderId="2" applyNumberFormat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1" applyNumberFormat="0" applyAlignment="0" applyProtection="0"/>
    <xf numFmtId="0" fontId="15" fillId="0" borderId="6" applyNumberFormat="0" applyFill="0" applyAlignment="0" applyProtection="0"/>
    <xf numFmtId="0" fontId="16" fillId="22" borderId="0" applyNumberFormat="0" applyBorder="0" applyAlignment="0" applyProtection="0"/>
    <xf numFmtId="0" fontId="2" fillId="0" borderId="0"/>
    <xf numFmtId="0" fontId="21" fillId="0" borderId="0"/>
    <xf numFmtId="0" fontId="2" fillId="23" borderId="7" applyNumberFormat="0" applyFont="0" applyAlignment="0" applyProtection="0"/>
    <xf numFmtId="0" fontId="17" fillId="20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</cellStyleXfs>
  <cellXfs count="132">
    <xf numFmtId="0" fontId="0" fillId="0" borderId="0" xfId="0"/>
    <xf numFmtId="0" fontId="3" fillId="0" borderId="0" xfId="0" applyFont="1"/>
    <xf numFmtId="15" fontId="3" fillId="0" borderId="0" xfId="0" applyNumberFormat="1" applyFont="1" applyAlignment="1">
      <alignment horizontal="left"/>
    </xf>
    <xf numFmtId="164" fontId="3" fillId="0" borderId="0" xfId="0" applyNumberFormat="1" applyFont="1"/>
    <xf numFmtId="164" fontId="0" fillId="0" borderId="0" xfId="0" applyNumberFormat="1"/>
    <xf numFmtId="165" fontId="3" fillId="0" borderId="0" xfId="0" applyNumberFormat="1" applyFont="1"/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2" fontId="3" fillId="0" borderId="12" xfId="0" applyNumberFormat="1" applyFont="1" applyBorder="1" applyAlignment="1">
      <alignment horizontal="center"/>
    </xf>
    <xf numFmtId="0" fontId="3" fillId="0" borderId="17" xfId="0" applyFont="1" applyBorder="1"/>
    <xf numFmtId="0" fontId="3" fillId="0" borderId="18" xfId="0" applyFont="1" applyBorder="1"/>
    <xf numFmtId="0" fontId="3" fillId="0" borderId="19" xfId="0" applyFont="1" applyBorder="1"/>
    <xf numFmtId="2" fontId="3" fillId="0" borderId="20" xfId="0" applyNumberFormat="1" applyFont="1" applyBorder="1" applyAlignment="1">
      <alignment horizontal="center"/>
    </xf>
    <xf numFmtId="0" fontId="3" fillId="0" borderId="21" xfId="0" applyFont="1" applyBorder="1"/>
    <xf numFmtId="0" fontId="3" fillId="0" borderId="22" xfId="0" applyFont="1" applyBorder="1" applyAlignment="1">
      <alignment horizontal="center"/>
    </xf>
    <xf numFmtId="0" fontId="3" fillId="0" borderId="17" xfId="0" applyFont="1" applyBorder="1" applyAlignment="1">
      <alignment vertical="center"/>
    </xf>
    <xf numFmtId="49" fontId="3" fillId="0" borderId="12" xfId="0" applyNumberFormat="1" applyFont="1" applyBorder="1" applyAlignment="1">
      <alignment horizontal="center"/>
    </xf>
    <xf numFmtId="49" fontId="3" fillId="0" borderId="20" xfId="0" applyNumberFormat="1" applyFont="1" applyBorder="1" applyAlignment="1">
      <alignment horizontal="center"/>
    </xf>
    <xf numFmtId="49" fontId="3" fillId="0" borderId="23" xfId="0" applyNumberFormat="1" applyFont="1" applyBorder="1" applyAlignment="1">
      <alignment horizontal="center"/>
    </xf>
    <xf numFmtId="0" fontId="3" fillId="25" borderId="17" xfId="0" applyFont="1" applyFill="1" applyBorder="1" applyAlignment="1">
      <alignment vertical="center"/>
    </xf>
    <xf numFmtId="1" fontId="0" fillId="25" borderId="12" xfId="0" applyNumberFormat="1" applyFill="1" applyBorder="1" applyAlignment="1">
      <alignment horizontal="center"/>
    </xf>
    <xf numFmtId="0" fontId="2" fillId="25" borderId="12" xfId="0" applyFont="1" applyFill="1" applyBorder="1" applyAlignment="1">
      <alignment horizontal="center"/>
    </xf>
    <xf numFmtId="0" fontId="3" fillId="25" borderId="17" xfId="37" applyFont="1" applyFill="1" applyBorder="1" applyAlignment="1">
      <alignment horizontal="left" vertical="center"/>
    </xf>
    <xf numFmtId="0" fontId="3" fillId="0" borderId="23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49" fontId="3" fillId="0" borderId="19" xfId="0" applyNumberFormat="1" applyFont="1" applyBorder="1"/>
    <xf numFmtId="49" fontId="3" fillId="0" borderId="17" xfId="0" applyNumberFormat="1" applyFont="1" applyBorder="1"/>
    <xf numFmtId="0" fontId="3" fillId="0" borderId="20" xfId="0" applyFont="1" applyBorder="1" applyAlignment="1">
      <alignment horizontal="center"/>
    </xf>
    <xf numFmtId="0" fontId="3" fillId="0" borderId="24" xfId="0" applyFont="1" applyBorder="1"/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2" fontId="3" fillId="0" borderId="26" xfId="0" applyNumberFormat="1" applyFont="1" applyBorder="1" applyAlignment="1">
      <alignment horizontal="center"/>
    </xf>
    <xf numFmtId="0" fontId="0" fillId="0" borderId="27" xfId="0" applyBorder="1"/>
    <xf numFmtId="164" fontId="3" fillId="0" borderId="12" xfId="0" applyNumberFormat="1" applyFont="1" applyBorder="1" applyAlignment="1">
      <alignment horizontal="center"/>
    </xf>
    <xf numFmtId="164" fontId="3" fillId="0" borderId="20" xfId="0" applyNumberFormat="1" applyFont="1" applyBorder="1" applyAlignment="1">
      <alignment horizontal="center"/>
    </xf>
    <xf numFmtId="46" fontId="3" fillId="0" borderId="12" xfId="0" applyNumberFormat="1" applyFont="1" applyBorder="1" applyAlignment="1">
      <alignment horizontal="center"/>
    </xf>
    <xf numFmtId="46" fontId="3" fillId="0" borderId="20" xfId="0" applyNumberFormat="1" applyFont="1" applyBorder="1" applyAlignment="1">
      <alignment horizontal="center"/>
    </xf>
    <xf numFmtId="21" fontId="3" fillId="0" borderId="12" xfId="0" applyNumberFormat="1" applyFont="1" applyBorder="1" applyAlignment="1">
      <alignment horizontal="center"/>
    </xf>
    <xf numFmtId="21" fontId="3" fillId="0" borderId="20" xfId="0" applyNumberFormat="1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1" fontId="2" fillId="25" borderId="12" xfId="0" applyNumberFormat="1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15" fontId="3" fillId="0" borderId="0" xfId="0" applyNumberFormat="1" applyFont="1" applyAlignment="1">
      <alignment horizontal="center"/>
    </xf>
    <xf numFmtId="21" fontId="3" fillId="0" borderId="29" xfId="0" applyNumberFormat="1" applyFont="1" applyBorder="1" applyAlignment="1">
      <alignment horizontal="center"/>
    </xf>
    <xf numFmtId="164" fontId="3" fillId="0" borderId="23" xfId="0" applyNumberFormat="1" applyFont="1" applyBorder="1" applyAlignment="1">
      <alignment horizontal="center"/>
    </xf>
    <xf numFmtId="46" fontId="3" fillId="0" borderId="12" xfId="0" applyNumberFormat="1" applyFont="1" applyBorder="1" applyAlignment="1">
      <alignment horizontal="center" vertical="center" wrapText="1"/>
    </xf>
    <xf numFmtId="46" fontId="3" fillId="0" borderId="20" xfId="0" applyNumberFormat="1" applyFont="1" applyBorder="1" applyAlignment="1">
      <alignment horizontal="center" vertical="center" wrapText="1"/>
    </xf>
    <xf numFmtId="46" fontId="3" fillId="0" borderId="41" xfId="0" applyNumberFormat="1" applyFont="1" applyBorder="1" applyAlignment="1">
      <alignment horizontal="center" vertical="center" wrapText="1"/>
    </xf>
    <xf numFmtId="2" fontId="3" fillId="0" borderId="29" xfId="0" applyNumberFormat="1" applyFont="1" applyBorder="1" applyAlignment="1">
      <alignment horizontal="center"/>
    </xf>
    <xf numFmtId="49" fontId="3" fillId="0" borderId="23" xfId="0" applyNumberFormat="1" applyFont="1" applyBorder="1" applyAlignment="1">
      <alignment horizontal="center" vertical="center"/>
    </xf>
    <xf numFmtId="0" fontId="3" fillId="0" borderId="42" xfId="0" applyFont="1" applyBorder="1"/>
    <xf numFmtId="49" fontId="3" fillId="0" borderId="41" xfId="0" applyNumberFormat="1" applyFont="1" applyBorder="1" applyAlignment="1">
      <alignment horizontal="center"/>
    </xf>
    <xf numFmtId="0" fontId="3" fillId="0" borderId="43" xfId="0" applyFont="1" applyBorder="1" applyAlignment="1">
      <alignment horizontal="center"/>
    </xf>
    <xf numFmtId="49" fontId="3" fillId="0" borderId="12" xfId="0" applyNumberFormat="1" applyFont="1" applyBorder="1" applyAlignment="1">
      <alignment horizontal="center" vertical="center"/>
    </xf>
    <xf numFmtId="46" fontId="3" fillId="0" borderId="29" xfId="0" applyNumberFormat="1" applyFont="1" applyBorder="1" applyAlignment="1">
      <alignment horizontal="center"/>
    </xf>
    <xf numFmtId="0" fontId="23" fillId="26" borderId="16" xfId="0" applyFont="1" applyFill="1" applyBorder="1" applyAlignment="1">
      <alignment horizontal="center" vertical="center"/>
    </xf>
    <xf numFmtId="0" fontId="23" fillId="26" borderId="11" xfId="0" applyFont="1" applyFill="1" applyBorder="1" applyAlignment="1">
      <alignment horizontal="center" textRotation="90"/>
    </xf>
    <xf numFmtId="0" fontId="23" fillId="26" borderId="11" xfId="0" applyFont="1" applyFill="1" applyBorder="1" applyAlignment="1">
      <alignment textRotation="90" wrapText="1"/>
    </xf>
    <xf numFmtId="0" fontId="23" fillId="26" borderId="28" xfId="0" applyFont="1" applyFill="1" applyBorder="1" applyAlignment="1">
      <alignment horizontal="center" textRotation="90" wrapText="1"/>
    </xf>
    <xf numFmtId="0" fontId="24" fillId="26" borderId="10" xfId="0" applyFont="1" applyFill="1" applyBorder="1" applyAlignment="1">
      <alignment horizontal="center"/>
    </xf>
    <xf numFmtId="0" fontId="24" fillId="26" borderId="16" xfId="0" applyFont="1" applyFill="1" applyBorder="1" applyAlignment="1">
      <alignment horizontal="center"/>
    </xf>
    <xf numFmtId="0" fontId="24" fillId="26" borderId="11" xfId="0" applyFont="1" applyFill="1" applyBorder="1" applyAlignment="1">
      <alignment horizontal="center"/>
    </xf>
    <xf numFmtId="164" fontId="24" fillId="26" borderId="11" xfId="0" applyNumberFormat="1" applyFont="1" applyFill="1" applyBorder="1" applyAlignment="1">
      <alignment horizontal="center"/>
    </xf>
    <xf numFmtId="0" fontId="24" fillId="26" borderId="40" xfId="0" applyFont="1" applyFill="1" applyBorder="1" applyAlignment="1">
      <alignment horizontal="center"/>
    </xf>
    <xf numFmtId="0" fontId="24" fillId="26" borderId="11" xfId="0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2" fontId="3" fillId="0" borderId="23" xfId="0" applyNumberFormat="1" applyFont="1" applyBorder="1" applyAlignment="1">
      <alignment horizontal="center"/>
    </xf>
    <xf numFmtId="0" fontId="3" fillId="0" borderId="44" xfId="0" applyFont="1" applyBorder="1"/>
    <xf numFmtId="1" fontId="2" fillId="24" borderId="14" xfId="0" applyNumberFormat="1" applyFont="1" applyFill="1" applyBorder="1" applyAlignment="1">
      <alignment horizontal="center"/>
    </xf>
    <xf numFmtId="1" fontId="2" fillId="25" borderId="14" xfId="0" applyNumberFormat="1" applyFont="1" applyFill="1" applyBorder="1" applyAlignment="1">
      <alignment horizontal="center"/>
    </xf>
    <xf numFmtId="0" fontId="3" fillId="25" borderId="21" xfId="0" applyFont="1" applyFill="1" applyBorder="1" applyAlignment="1">
      <alignment vertical="center"/>
    </xf>
    <xf numFmtId="0" fontId="2" fillId="25" borderId="29" xfId="0" applyFont="1" applyFill="1" applyBorder="1" applyAlignment="1">
      <alignment horizontal="center"/>
    </xf>
    <xf numFmtId="1" fontId="0" fillId="25" borderId="29" xfId="0" applyNumberFormat="1" applyFill="1" applyBorder="1" applyAlignment="1">
      <alignment horizontal="center"/>
    </xf>
    <xf numFmtId="1" fontId="2" fillId="24" borderId="22" xfId="0" applyNumberFormat="1" applyFont="1" applyFill="1" applyBorder="1" applyAlignment="1">
      <alignment horizontal="center"/>
    </xf>
    <xf numFmtId="1" fontId="2" fillId="25" borderId="22" xfId="0" applyNumberFormat="1" applyFont="1" applyFill="1" applyBorder="1" applyAlignment="1">
      <alignment horizontal="center"/>
    </xf>
    <xf numFmtId="0" fontId="2" fillId="25" borderId="26" xfId="0" applyFont="1" applyFill="1" applyBorder="1" applyAlignment="1">
      <alignment horizontal="center"/>
    </xf>
    <xf numFmtId="1" fontId="0" fillId="25" borderId="26" xfId="0" applyNumberFormat="1" applyFill="1" applyBorder="1" applyAlignment="1">
      <alignment horizontal="center"/>
    </xf>
    <xf numFmtId="1" fontId="2" fillId="24" borderId="25" xfId="0" applyNumberFormat="1" applyFont="1" applyFill="1" applyBorder="1" applyAlignment="1">
      <alignment horizontal="center"/>
    </xf>
    <xf numFmtId="0" fontId="3" fillId="25" borderId="24" xfId="0" applyFont="1" applyFill="1" applyBorder="1" applyAlignment="1">
      <alignment vertical="center"/>
    </xf>
    <xf numFmtId="1" fontId="2" fillId="25" borderId="25" xfId="0" applyNumberFormat="1" applyFont="1" applyFill="1" applyBorder="1" applyAlignment="1">
      <alignment horizontal="center"/>
    </xf>
    <xf numFmtId="0" fontId="3" fillId="25" borderId="46" xfId="0" applyFont="1" applyFill="1" applyBorder="1" applyAlignment="1">
      <alignment vertical="center"/>
    </xf>
    <xf numFmtId="0" fontId="2" fillId="25" borderId="47" xfId="0" applyFont="1" applyFill="1" applyBorder="1" applyAlignment="1">
      <alignment horizontal="center"/>
    </xf>
    <xf numFmtId="1" fontId="0" fillId="25" borderId="47" xfId="0" applyNumberFormat="1" applyFill="1" applyBorder="1" applyAlignment="1">
      <alignment horizontal="center"/>
    </xf>
    <xf numFmtId="1" fontId="2" fillId="24" borderId="48" xfId="0" applyNumberFormat="1" applyFont="1" applyFill="1" applyBorder="1" applyAlignment="1">
      <alignment horizontal="center"/>
    </xf>
    <xf numFmtId="1" fontId="2" fillId="25" borderId="48" xfId="0" applyNumberFormat="1" applyFont="1" applyFill="1" applyBorder="1" applyAlignment="1">
      <alignment horizontal="center"/>
    </xf>
    <xf numFmtId="0" fontId="3" fillId="0" borderId="46" xfId="0" applyFont="1" applyBorder="1"/>
    <xf numFmtId="1" fontId="3" fillId="0" borderId="13" xfId="0" applyNumberFormat="1" applyFont="1" applyBorder="1" applyAlignment="1">
      <alignment horizontal="center"/>
    </xf>
    <xf numFmtId="1" fontId="3" fillId="0" borderId="14" xfId="0" applyNumberFormat="1" applyFont="1" applyBorder="1" applyAlignment="1">
      <alignment horizontal="center"/>
    </xf>
    <xf numFmtId="1" fontId="3" fillId="0" borderId="22" xfId="0" applyNumberFormat="1" applyFont="1" applyBorder="1" applyAlignment="1">
      <alignment horizontal="center"/>
    </xf>
    <xf numFmtId="49" fontId="3" fillId="0" borderId="21" xfId="0" applyNumberFormat="1" applyFont="1" applyBorder="1"/>
    <xf numFmtId="46" fontId="3" fillId="0" borderId="23" xfId="0" applyNumberFormat="1" applyFont="1" applyBorder="1" applyAlignment="1">
      <alignment horizontal="center"/>
    </xf>
    <xf numFmtId="0" fontId="2" fillId="25" borderId="45" xfId="0" applyFont="1" applyFill="1" applyBorder="1" applyAlignment="1">
      <alignment horizontal="center"/>
    </xf>
    <xf numFmtId="1" fontId="0" fillId="25" borderId="45" xfId="0" applyNumberFormat="1" applyFill="1" applyBorder="1" applyAlignment="1">
      <alignment horizontal="center"/>
    </xf>
    <xf numFmtId="1" fontId="2" fillId="25" borderId="27" xfId="0" applyNumberFormat="1" applyFont="1" applyFill="1" applyBorder="1" applyAlignment="1">
      <alignment horizontal="center"/>
    </xf>
    <xf numFmtId="0" fontId="3" fillId="0" borderId="49" xfId="0" applyFont="1" applyBorder="1"/>
    <xf numFmtId="2" fontId="3" fillId="0" borderId="50" xfId="0" applyNumberFormat="1" applyFont="1" applyBorder="1" applyAlignment="1">
      <alignment horizontal="center"/>
    </xf>
    <xf numFmtId="1" fontId="3" fillId="0" borderId="51" xfId="0" applyNumberFormat="1" applyFont="1" applyBorder="1" applyAlignment="1">
      <alignment horizontal="center"/>
    </xf>
    <xf numFmtId="0" fontId="3" fillId="0" borderId="52" xfId="0" applyFont="1" applyBorder="1"/>
    <xf numFmtId="0" fontId="3" fillId="0" borderId="55" xfId="0" applyFont="1" applyBorder="1"/>
    <xf numFmtId="0" fontId="2" fillId="25" borderId="56" xfId="0" applyFont="1" applyFill="1" applyBorder="1" applyAlignment="1">
      <alignment horizontal="center"/>
    </xf>
    <xf numFmtId="1" fontId="0" fillId="25" borderId="56" xfId="0" applyNumberFormat="1" applyFill="1" applyBorder="1" applyAlignment="1">
      <alignment horizontal="center"/>
    </xf>
    <xf numFmtId="1" fontId="2" fillId="25" borderId="57" xfId="0" applyNumberFormat="1" applyFont="1" applyFill="1" applyBorder="1" applyAlignment="1">
      <alignment horizontal="center"/>
    </xf>
    <xf numFmtId="0" fontId="2" fillId="25" borderId="50" xfId="0" applyFont="1" applyFill="1" applyBorder="1" applyAlignment="1">
      <alignment horizontal="center"/>
    </xf>
    <xf numFmtId="1" fontId="0" fillId="25" borderId="50" xfId="0" applyNumberFormat="1" applyFill="1" applyBorder="1" applyAlignment="1">
      <alignment horizontal="center"/>
    </xf>
    <xf numFmtId="1" fontId="2" fillId="24" borderId="51" xfId="0" applyNumberFormat="1" applyFont="1" applyFill="1" applyBorder="1" applyAlignment="1">
      <alignment horizontal="center"/>
    </xf>
    <xf numFmtId="0" fontId="0" fillId="0" borderId="58" xfId="0" applyBorder="1"/>
    <xf numFmtId="1" fontId="2" fillId="25" borderId="51" xfId="0" applyNumberFormat="1" applyFont="1" applyFill="1" applyBorder="1" applyAlignment="1">
      <alignment horizontal="center"/>
    </xf>
    <xf numFmtId="1" fontId="3" fillId="0" borderId="57" xfId="0" applyNumberFormat="1" applyFont="1" applyBorder="1" applyAlignment="1">
      <alignment horizontal="center"/>
    </xf>
    <xf numFmtId="49" fontId="3" fillId="0" borderId="55" xfId="0" applyNumberFormat="1" applyFont="1" applyBorder="1"/>
    <xf numFmtId="2" fontId="3" fillId="0" borderId="56" xfId="0" applyNumberFormat="1" applyFont="1" applyBorder="1" applyAlignment="1">
      <alignment horizontal="center"/>
    </xf>
    <xf numFmtId="46" fontId="3" fillId="0" borderId="50" xfId="0" applyNumberFormat="1" applyFont="1" applyBorder="1" applyAlignment="1">
      <alignment horizontal="center"/>
    </xf>
    <xf numFmtId="1" fontId="3" fillId="0" borderId="54" xfId="0" applyNumberFormat="1" applyFont="1" applyBorder="1" applyAlignment="1">
      <alignment horizontal="center"/>
    </xf>
    <xf numFmtId="2" fontId="3" fillId="0" borderId="53" xfId="0" applyNumberFormat="1" applyFont="1" applyBorder="1" applyAlignment="1">
      <alignment horizontal="center"/>
    </xf>
    <xf numFmtId="0" fontId="22" fillId="27" borderId="34" xfId="0" applyFont="1" applyFill="1" applyBorder="1" applyAlignment="1">
      <alignment horizontal="center"/>
    </xf>
    <xf numFmtId="0" fontId="22" fillId="27" borderId="35" xfId="0" applyFont="1" applyFill="1" applyBorder="1" applyAlignment="1">
      <alignment horizontal="center"/>
    </xf>
    <xf numFmtId="0" fontId="22" fillId="27" borderId="30" xfId="0" applyFont="1" applyFill="1" applyBorder="1" applyAlignment="1">
      <alignment horizontal="center"/>
    </xf>
    <xf numFmtId="15" fontId="22" fillId="27" borderId="36" xfId="0" applyNumberFormat="1" applyFont="1" applyFill="1" applyBorder="1" applyAlignment="1">
      <alignment horizontal="center"/>
    </xf>
    <xf numFmtId="15" fontId="22" fillId="27" borderId="33" xfId="0" applyNumberFormat="1" applyFont="1" applyFill="1" applyBorder="1" applyAlignment="1">
      <alignment horizontal="center"/>
    </xf>
    <xf numFmtId="15" fontId="22" fillId="27" borderId="37" xfId="0" applyNumberFormat="1" applyFont="1" applyFill="1" applyBorder="1" applyAlignment="1">
      <alignment horizontal="center"/>
    </xf>
    <xf numFmtId="0" fontId="24" fillId="26" borderId="38" xfId="0" applyFont="1" applyFill="1" applyBorder="1" applyAlignment="1">
      <alignment horizontal="center"/>
    </xf>
    <xf numFmtId="0" fontId="24" fillId="26" borderId="39" xfId="0" applyFont="1" applyFill="1" applyBorder="1" applyAlignment="1">
      <alignment horizontal="center"/>
    </xf>
    <xf numFmtId="0" fontId="24" fillId="26" borderId="10" xfId="0" applyFont="1" applyFill="1" applyBorder="1" applyAlignment="1">
      <alignment horizontal="center"/>
    </xf>
    <xf numFmtId="0" fontId="26" fillId="0" borderId="33" xfId="0" applyFont="1" applyBorder="1" applyAlignment="1">
      <alignment horizontal="center"/>
    </xf>
    <xf numFmtId="0" fontId="0" fillId="0" borderId="0" xfId="0" quotePrefix="1" applyAlignment="1">
      <alignment horizontal="center"/>
    </xf>
    <xf numFmtId="0" fontId="0" fillId="0" borderId="0" xfId="0" applyAlignment="1">
      <alignment horizontal="center"/>
    </xf>
    <xf numFmtId="0" fontId="22" fillId="27" borderId="34" xfId="0" applyFont="1" applyFill="1" applyBorder="1" applyAlignment="1">
      <alignment horizontal="center" wrapText="1"/>
    </xf>
    <xf numFmtId="0" fontId="22" fillId="27" borderId="35" xfId="0" applyFont="1" applyFill="1" applyBorder="1" applyAlignment="1">
      <alignment horizontal="center" wrapText="1"/>
    </xf>
    <xf numFmtId="0" fontId="22" fillId="27" borderId="30" xfId="0" applyFont="1" applyFill="1" applyBorder="1" applyAlignment="1">
      <alignment horizontal="center" wrapText="1"/>
    </xf>
  </cellXfs>
  <cellStyles count="44">
    <cellStyle name="20% - Accent1 2" xfId="1" xr:uid="{00000000-0005-0000-0000-000000000000}"/>
    <cellStyle name="20% - Accent2 2" xfId="2" xr:uid="{00000000-0005-0000-0000-000001000000}"/>
    <cellStyle name="20% - Accent3 2" xfId="3" xr:uid="{00000000-0005-0000-0000-000002000000}"/>
    <cellStyle name="20% - Accent4 2" xfId="4" xr:uid="{00000000-0005-0000-0000-000003000000}"/>
    <cellStyle name="20% - Accent5 2" xfId="5" xr:uid="{00000000-0005-0000-0000-000004000000}"/>
    <cellStyle name="20% - Accent6 2" xfId="6" xr:uid="{00000000-0005-0000-0000-000005000000}"/>
    <cellStyle name="40% - Accent1 2" xfId="7" xr:uid="{00000000-0005-0000-0000-000006000000}"/>
    <cellStyle name="40% - Accent2 2" xfId="8" xr:uid="{00000000-0005-0000-0000-000007000000}"/>
    <cellStyle name="40% - Accent3 2" xfId="9" xr:uid="{00000000-0005-0000-0000-000008000000}"/>
    <cellStyle name="40% - Accent4 2" xfId="10" xr:uid="{00000000-0005-0000-0000-000009000000}"/>
    <cellStyle name="40% - Accent5 2" xfId="11" xr:uid="{00000000-0005-0000-0000-00000A000000}"/>
    <cellStyle name="40% - Accent6 2" xfId="12" xr:uid="{00000000-0005-0000-0000-00000B000000}"/>
    <cellStyle name="60% - Accent1 2" xfId="13" xr:uid="{00000000-0005-0000-0000-00000C000000}"/>
    <cellStyle name="60% - Accent2 2" xfId="14" xr:uid="{00000000-0005-0000-0000-00000D000000}"/>
    <cellStyle name="60% - Accent3 2" xfId="15" xr:uid="{00000000-0005-0000-0000-00000E000000}"/>
    <cellStyle name="60% - Accent4 2" xfId="16" xr:uid="{00000000-0005-0000-0000-00000F000000}"/>
    <cellStyle name="60% - Accent5 2" xfId="17" xr:uid="{00000000-0005-0000-0000-000010000000}"/>
    <cellStyle name="60% - Accent6 2" xfId="18" xr:uid="{00000000-0005-0000-0000-000011000000}"/>
    <cellStyle name="Accent1 2" xfId="19" xr:uid="{00000000-0005-0000-0000-000012000000}"/>
    <cellStyle name="Accent2 2" xfId="20" xr:uid="{00000000-0005-0000-0000-000013000000}"/>
    <cellStyle name="Accent3 2" xfId="21" xr:uid="{00000000-0005-0000-0000-000014000000}"/>
    <cellStyle name="Accent4 2" xfId="22" xr:uid="{00000000-0005-0000-0000-000015000000}"/>
    <cellStyle name="Accent5 2" xfId="23" xr:uid="{00000000-0005-0000-0000-000016000000}"/>
    <cellStyle name="Accent6 2" xfId="24" xr:uid="{00000000-0005-0000-0000-000017000000}"/>
    <cellStyle name="Bad 2" xfId="25" xr:uid="{00000000-0005-0000-0000-000018000000}"/>
    <cellStyle name="Calculation 2" xfId="26" xr:uid="{00000000-0005-0000-0000-000019000000}"/>
    <cellStyle name="Check Cell 2" xfId="27" xr:uid="{00000000-0005-0000-0000-00001A000000}"/>
    <cellStyle name="Explanatory Text 2" xfId="28" xr:uid="{00000000-0005-0000-0000-00001B000000}"/>
    <cellStyle name="Good 2" xfId="29" xr:uid="{00000000-0005-0000-0000-00001C000000}"/>
    <cellStyle name="Heading 1 2" xfId="30" xr:uid="{00000000-0005-0000-0000-00001D000000}"/>
    <cellStyle name="Heading 2 2" xfId="31" xr:uid="{00000000-0005-0000-0000-00001E000000}"/>
    <cellStyle name="Heading 3 2" xfId="32" xr:uid="{00000000-0005-0000-0000-00001F000000}"/>
    <cellStyle name="Heading 4 2" xfId="33" xr:uid="{00000000-0005-0000-0000-000020000000}"/>
    <cellStyle name="Input 2" xfId="34" xr:uid="{00000000-0005-0000-0000-000021000000}"/>
    <cellStyle name="Linked Cell 2" xfId="35" xr:uid="{00000000-0005-0000-0000-000022000000}"/>
    <cellStyle name="Neutral 2" xfId="36" xr:uid="{00000000-0005-0000-0000-000023000000}"/>
    <cellStyle name="Normal" xfId="0" builtinId="0"/>
    <cellStyle name="Normal 2" xfId="37" xr:uid="{00000000-0005-0000-0000-000025000000}"/>
    <cellStyle name="Normal 3" xfId="38" xr:uid="{00000000-0005-0000-0000-000026000000}"/>
    <cellStyle name="Note 2" xfId="39" xr:uid="{00000000-0005-0000-0000-000027000000}"/>
    <cellStyle name="Output 2" xfId="40" xr:uid="{00000000-0005-0000-0000-000028000000}"/>
    <cellStyle name="Title 2" xfId="41" xr:uid="{00000000-0005-0000-0000-000029000000}"/>
    <cellStyle name="Total 2" xfId="42" xr:uid="{00000000-0005-0000-0000-00002A000000}"/>
    <cellStyle name="Warning Text 2" xfId="43" xr:uid="{00000000-0005-0000-0000-00002B000000}"/>
  </cellStyles>
  <dxfs count="0"/>
  <tableStyles count="0" defaultTableStyle="TableStyleMedium9" defaultPivotStyle="PivotStyleLight16"/>
  <colors>
    <mruColors>
      <color rgb="FF213E78"/>
      <color rgb="FF7777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0</xdr:row>
      <xdr:rowOff>200025</xdr:rowOff>
    </xdr:from>
    <xdr:to>
      <xdr:col>32</xdr:col>
      <xdr:colOff>47625</xdr:colOff>
      <xdr:row>5</xdr:row>
      <xdr:rowOff>44702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54F5A77-3320-83EF-9053-3481F7D30D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91325" y="200025"/>
          <a:ext cx="2905125" cy="816227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BB141"/>
  <sheetViews>
    <sheetView showGridLines="0" tabSelected="1" zoomScaleNormal="100" workbookViewId="0">
      <pane ySplit="9" topLeftCell="A10" activePane="bottomLeft" state="frozen"/>
      <selection pane="bottomLeft" activeCell="Y85" sqref="Y85"/>
    </sheetView>
  </sheetViews>
  <sheetFormatPr defaultColWidth="19.7109375" defaultRowHeight="12.75" x14ac:dyDescent="0.2"/>
  <cols>
    <col min="1" max="1" width="1.42578125" customWidth="1"/>
    <col min="2" max="2" width="25.140625" bestFit="1" customWidth="1"/>
    <col min="3" max="15" width="3.5703125" customWidth="1"/>
    <col min="16" max="16" width="4.7109375" customWidth="1"/>
    <col min="17" max="17" width="3.28515625" bestFit="1" customWidth="1"/>
    <col min="18" max="18" width="5" customWidth="1"/>
    <col min="19" max="19" width="2.7109375" customWidth="1"/>
    <col min="20" max="20" width="25.140625" customWidth="1"/>
    <col min="21" max="33" width="3.5703125" customWidth="1"/>
    <col min="34" max="34" width="4.7109375" customWidth="1"/>
    <col min="35" max="35" width="3.28515625" bestFit="1" customWidth="1"/>
    <col min="36" max="36" width="5" customWidth="1"/>
    <col min="37" max="37" width="2.7109375" customWidth="1"/>
    <col min="38" max="38" width="25.140625" bestFit="1" customWidth="1"/>
    <col min="39" max="51" width="3.5703125" customWidth="1"/>
    <col min="52" max="52" width="4.7109375" customWidth="1"/>
    <col min="53" max="53" width="3.28515625" bestFit="1" customWidth="1"/>
    <col min="54" max="54" width="5.140625" bestFit="1" customWidth="1"/>
  </cols>
  <sheetData>
    <row r="1" spans="2:54" ht="25.5" customHeight="1" x14ac:dyDescent="0.2"/>
    <row r="2" spans="2:54" s="1" customFormat="1" x14ac:dyDescent="0.2">
      <c r="B2"/>
      <c r="C2"/>
      <c r="D2" s="127"/>
      <c r="E2" s="128"/>
      <c r="F2" s="128"/>
    </row>
    <row r="8" spans="2:54" ht="21" thickBot="1" x14ac:dyDescent="0.35">
      <c r="B8" s="126" t="s">
        <v>97</v>
      </c>
      <c r="C8" s="126"/>
      <c r="D8" s="126"/>
      <c r="E8" s="126"/>
      <c r="F8" s="126"/>
      <c r="G8" s="126"/>
      <c r="H8" s="126"/>
      <c r="I8" s="126"/>
      <c r="J8" s="126"/>
      <c r="K8" s="126"/>
      <c r="L8" s="126"/>
      <c r="M8" s="126"/>
      <c r="N8" s="126"/>
      <c r="O8" s="126"/>
      <c r="P8" s="126"/>
      <c r="Q8" s="69"/>
      <c r="R8" s="69"/>
      <c r="T8" s="126" t="s">
        <v>98</v>
      </c>
      <c r="U8" s="126"/>
      <c r="V8" s="126"/>
      <c r="W8" s="126"/>
      <c r="X8" s="126"/>
      <c r="Y8" s="126"/>
      <c r="Z8" s="126"/>
      <c r="AA8" s="126"/>
      <c r="AB8" s="126"/>
      <c r="AC8" s="126"/>
      <c r="AD8" s="126"/>
      <c r="AE8" s="126"/>
      <c r="AF8" s="126"/>
      <c r="AG8" s="126"/>
      <c r="AH8" s="126"/>
      <c r="AI8" s="126"/>
      <c r="AJ8" s="126"/>
      <c r="AL8" s="126" t="s">
        <v>99</v>
      </c>
      <c r="AM8" s="126"/>
      <c r="AN8" s="126"/>
      <c r="AO8" s="126"/>
      <c r="AP8" s="126"/>
      <c r="AQ8" s="126"/>
      <c r="AR8" s="126"/>
      <c r="AS8" s="126"/>
      <c r="AT8" s="126"/>
      <c r="AU8" s="126"/>
      <c r="AV8" s="126"/>
      <c r="AW8" s="126"/>
      <c r="AX8" s="126"/>
      <c r="AY8" s="126"/>
      <c r="AZ8" s="126"/>
      <c r="BA8" s="126"/>
      <c r="BB8" s="126"/>
    </row>
    <row r="9" spans="2:54" ht="157.5" thickBot="1" x14ac:dyDescent="0.25">
      <c r="B9" s="59" t="s">
        <v>6</v>
      </c>
      <c r="C9" s="60" t="s">
        <v>16</v>
      </c>
      <c r="D9" s="60" t="s">
        <v>81</v>
      </c>
      <c r="E9" s="60" t="s">
        <v>82</v>
      </c>
      <c r="F9" s="60" t="s">
        <v>83</v>
      </c>
      <c r="G9" s="60" t="s">
        <v>84</v>
      </c>
      <c r="H9" s="60" t="s">
        <v>85</v>
      </c>
      <c r="I9" s="60" t="s">
        <v>86</v>
      </c>
      <c r="J9" s="60" t="s">
        <v>87</v>
      </c>
      <c r="K9" s="60" t="s">
        <v>88</v>
      </c>
      <c r="L9" s="60" t="s">
        <v>92</v>
      </c>
      <c r="M9" s="60" t="s">
        <v>94</v>
      </c>
      <c r="N9" s="60" t="s">
        <v>93</v>
      </c>
      <c r="O9" s="60" t="s">
        <v>95</v>
      </c>
      <c r="P9" s="60" t="s">
        <v>10</v>
      </c>
      <c r="Q9" s="61" t="s">
        <v>7</v>
      </c>
      <c r="R9" s="62" t="s">
        <v>0</v>
      </c>
      <c r="T9" s="59" t="s">
        <v>6</v>
      </c>
      <c r="U9" s="60" t="s">
        <v>16</v>
      </c>
      <c r="V9" s="60" t="s">
        <v>81</v>
      </c>
      <c r="W9" s="60" t="s">
        <v>82</v>
      </c>
      <c r="X9" s="60" t="s">
        <v>83</v>
      </c>
      <c r="Y9" s="60" t="s">
        <v>84</v>
      </c>
      <c r="Z9" s="60" t="s">
        <v>85</v>
      </c>
      <c r="AA9" s="60" t="s">
        <v>86</v>
      </c>
      <c r="AB9" s="60" t="s">
        <v>87</v>
      </c>
      <c r="AC9" s="60" t="s">
        <v>88</v>
      </c>
      <c r="AD9" s="60" t="s">
        <v>92</v>
      </c>
      <c r="AE9" s="60" t="s">
        <v>94</v>
      </c>
      <c r="AF9" s="60" t="s">
        <v>93</v>
      </c>
      <c r="AG9" s="60" t="s">
        <v>95</v>
      </c>
      <c r="AH9" s="60" t="s">
        <v>10</v>
      </c>
      <c r="AI9" s="61" t="s">
        <v>7</v>
      </c>
      <c r="AJ9" s="62" t="s">
        <v>0</v>
      </c>
      <c r="AK9" s="33"/>
      <c r="AL9" s="59" t="s">
        <v>6</v>
      </c>
      <c r="AM9" s="60" t="s">
        <v>16</v>
      </c>
      <c r="AN9" s="60" t="s">
        <v>81</v>
      </c>
      <c r="AO9" s="60" t="s">
        <v>82</v>
      </c>
      <c r="AP9" s="60" t="s">
        <v>83</v>
      </c>
      <c r="AQ9" s="60" t="s">
        <v>84</v>
      </c>
      <c r="AR9" s="60" t="s">
        <v>85</v>
      </c>
      <c r="AS9" s="60" t="s">
        <v>86</v>
      </c>
      <c r="AT9" s="60" t="s">
        <v>87</v>
      </c>
      <c r="AU9" s="60" t="s">
        <v>88</v>
      </c>
      <c r="AV9" s="60" t="s">
        <v>92</v>
      </c>
      <c r="AW9" s="60" t="s">
        <v>94</v>
      </c>
      <c r="AX9" s="60" t="s">
        <v>93</v>
      </c>
      <c r="AY9" s="60" t="s">
        <v>95</v>
      </c>
      <c r="AZ9" s="60" t="s">
        <v>10</v>
      </c>
      <c r="BA9" s="61" t="s">
        <v>7</v>
      </c>
      <c r="BB9" s="62" t="s">
        <v>0</v>
      </c>
    </row>
    <row r="10" spans="2:54" x14ac:dyDescent="0.2">
      <c r="B10" s="10" t="s">
        <v>108</v>
      </c>
      <c r="C10" s="22">
        <f>IFERROR(VLOOKUP($B10,'Folksworth 15'!$B:$D,3,FALSE),0)</f>
        <v>0</v>
      </c>
      <c r="D10" s="22">
        <f>IFERROR(VLOOKUP($B10,'Dirt Run Irchester 7.5k'!$B:$D,3,FALSE),0)</f>
        <v>0</v>
      </c>
      <c r="E10" s="22">
        <f>IFERROR(VLOOKUP($B10,'Burghley 7'!$B:$D,3,FALSE),0)</f>
        <v>49</v>
      </c>
      <c r="F10" s="22">
        <f>IFERROR(VLOOKUP($B10,'King''s Cliffe Trail 10k'!$B:$D,3,FALSE),0)</f>
        <v>49</v>
      </c>
      <c r="G10" s="22">
        <f>IFERROR(VLOOKUP($B10,'Langtoft 10k'!B:F,3,FALSE),0)</f>
        <v>0</v>
      </c>
      <c r="H10" s="22">
        <f>IFERROR(VLOOKUP($B10,'The Grim Reaper 10 Mile'!$B:$D,3,FALSE),0)</f>
        <v>50</v>
      </c>
      <c r="I10" s="22">
        <f>IFERROR(VLOOKUP($B10,'Nene Valley Trail 10 Mile'!B:D,3,FALSE),0)</f>
        <v>50</v>
      </c>
      <c r="J10" s="22">
        <f>IFERROR(VLOOKUP($B10,'Whissendine 6ix'!$B:$D,3,FALSE),0)</f>
        <v>0</v>
      </c>
      <c r="K10" s="22">
        <f>IFERROR(VLOOKUP($B10,'Ponton Plod 10k'!$B:$D,3,FALSE),0)</f>
        <v>0</v>
      </c>
      <c r="L10" s="22">
        <f>IFERROR(VLOOKUP($B10,'Rutland Water parkrun'!$B:$D,3,FALSE),0)</f>
        <v>49</v>
      </c>
      <c r="M10" s="22">
        <f>IFERROR(VLOOKUP($B10,'Great Eastern Run'!$B:$D,3,FALSE),0)</f>
        <v>49</v>
      </c>
      <c r="N10" s="22">
        <f>IFERROR(VLOOKUP($B10,'Fen 10'!$B:$D,3,FALSE),0)</f>
        <v>0</v>
      </c>
      <c r="O10" s="22">
        <f>IFERROR(VLOOKUP($B10,'The George Munday 10k'!B:E,4,FALSE),0)</f>
        <v>0</v>
      </c>
      <c r="P10" s="21">
        <f t="shared" ref="P10:P41" si="0">LARGE(C10:O10,1)+LARGE(C10:O10,2)+LARGE(C10:O10,3)+LARGE(C10:O10,4)+LARGE(C10:O10,5)+LARGE(C10:O10,6)</f>
        <v>296</v>
      </c>
      <c r="Q10" s="21">
        <f t="shared" ref="Q10:Q41" si="1">COUNTIF(C10:O10,"&gt;.09")</f>
        <v>6</v>
      </c>
      <c r="R10" s="72">
        <f>_xlfn.RANK.EQ(P10,$P$10:$P$68,0)</f>
        <v>1</v>
      </c>
      <c r="T10" s="20" t="s">
        <v>57</v>
      </c>
      <c r="U10" s="22">
        <f>IFERROR(VLOOKUP($T10,'Folksworth 15'!$F:$H,3,FALSE),0)</f>
        <v>49</v>
      </c>
      <c r="V10" s="22">
        <f>IFERROR(VLOOKUP($T10,'Dirt Run Irchester 7.5k'!$F:$H,3,FALSE),0)</f>
        <v>0</v>
      </c>
      <c r="W10" s="22">
        <f>IFERROR(VLOOKUP($T10,'Burghley 7'!$F:$H,3,FALSE),0)</f>
        <v>49</v>
      </c>
      <c r="X10" s="22">
        <f>IFERROR(VLOOKUP($T10,'King''s Cliffe Trail 10k'!$F:$H,3,FALSE),0)</f>
        <v>50</v>
      </c>
      <c r="Y10" s="22">
        <f>IFERROR(VLOOKUP($T10,'Langtoft 10k'!F:H,3,FALSE),0)</f>
        <v>0</v>
      </c>
      <c r="Z10" s="22">
        <f>IFERROR(VLOOKUP($T10,'The Grim Reaper 10 Mile'!$F:$H,3,FALSE),0)</f>
        <v>0</v>
      </c>
      <c r="AA10" s="22">
        <f>IFERROR(VLOOKUP($T10,'Nene Valley Trail 10 Mile'!$F:$H,3,FALSE),0)</f>
        <v>50</v>
      </c>
      <c r="AB10" s="22">
        <f>IFERROR(VLOOKUP($T10,'Whissendine 6ix'!$F:$H,3,FALSE),0)</f>
        <v>49</v>
      </c>
      <c r="AC10" s="22">
        <f>IFERROR(VLOOKUP($T10,'Ponton Plod 10k'!$F:$H,3,FALSE),0)</f>
        <v>0</v>
      </c>
      <c r="AD10" s="22">
        <f>IFERROR(VLOOKUP($T10,'Rutland Water parkrun'!$F:$H,3,FALSE),0)</f>
        <v>50</v>
      </c>
      <c r="AE10" s="22">
        <f>IFERROR(VLOOKUP($T10,'Great Eastern Run'!$F:$H,3,FALSE),0)</f>
        <v>50</v>
      </c>
      <c r="AF10" s="22">
        <f>IFERROR(VLOOKUP($T10,'Fen 10'!$F:$H,3,FALSE),0)</f>
        <v>0</v>
      </c>
      <c r="AG10" s="22">
        <f>IFERROR(VLOOKUP($T10,'The George Munday 10k'!$G:$J,4,FALSE),0)</f>
        <v>0</v>
      </c>
      <c r="AH10" s="21">
        <f t="shared" ref="AH10:AH41" si="2">LARGE(U10:AG10,1)+LARGE(U10:AG10,2)+LARGE(U10:AG10,3)+LARGE(U10:AG10,4)+LARGE(U10:AG10,5)+LARGE(U10:AG10,6)</f>
        <v>298</v>
      </c>
      <c r="AI10" s="21">
        <f t="shared" ref="AI10:AI41" si="3">COUNTIF(U10:AG10,"&gt;.09")</f>
        <v>7</v>
      </c>
      <c r="AJ10" s="73">
        <f>_xlfn.RANK.EQ(AH10,$AH$10:$AH$81,0)</f>
        <v>1</v>
      </c>
      <c r="AL10" s="20" t="s">
        <v>58</v>
      </c>
      <c r="AM10" s="22">
        <f>IFERROR(VLOOKUP($AL10,'Folksworth 15'!$J:$L,3,FALSE),0)</f>
        <v>50</v>
      </c>
      <c r="AN10" s="22">
        <f>IFERROR(VLOOKUP($AL10,'Dirt Run Irchester 7.5k'!$J:$L,3,FALSE),0)</f>
        <v>0</v>
      </c>
      <c r="AO10" s="22">
        <f>IFERROR(VLOOKUP($AL10,'Burghley 7'!$J:$L,3,FALSE),0)</f>
        <v>50</v>
      </c>
      <c r="AP10" s="22">
        <f>IFERROR(VLOOKUP($AL10,'King''s Cliffe Trail 10k'!$J:$L,3,FALSE),0)</f>
        <v>0</v>
      </c>
      <c r="AQ10" s="22">
        <f>IFERROR(VLOOKUP($AL10,'Langtoft 10k'!J:L,3,FALSE),0)</f>
        <v>0</v>
      </c>
      <c r="AR10" s="22">
        <f>IFERROR(VLOOKUP($AL10,'The Grim Reaper 10 Mile'!$J:$L,3,FALSE),0)</f>
        <v>0</v>
      </c>
      <c r="AS10" s="22">
        <f>IFERROR(VLOOKUP($AL10,'Nene Valley Trail 10 Mile'!$J:$L,3,FALSE),0)</f>
        <v>50</v>
      </c>
      <c r="AT10" s="22">
        <f>IFERROR(VLOOKUP($AL10,'Whissendine 6ix'!$J:$L,3,FALSE),0)</f>
        <v>50</v>
      </c>
      <c r="AU10" s="22">
        <f>IFERROR(VLOOKUP($AL10,'Ponton Plod 10k'!$J:$L,3,FALSE),0)</f>
        <v>0</v>
      </c>
      <c r="AV10" s="22">
        <f>IFERROR(VLOOKUP($AL10,'Rutland Water parkrun'!$J:$L,3,FALSE),0)</f>
        <v>50</v>
      </c>
      <c r="AW10" s="22">
        <f>IFERROR(VLOOKUP($AL10,'Great Eastern Run'!$J:$L,3,FALSE),0)</f>
        <v>50</v>
      </c>
      <c r="AX10" s="22">
        <f>IFERROR(VLOOKUP($AL10,'Fen 10'!$J:$L,3,FALSE),0)</f>
        <v>0</v>
      </c>
      <c r="AY10" s="22">
        <f>IFERROR(VLOOKUP($AL10,'The George Munday 10k'!$L:$O,4,FALSE),0)</f>
        <v>0</v>
      </c>
      <c r="AZ10" s="21">
        <f t="shared" ref="AZ10:AZ41" si="4">LARGE(AM10:AY10,1)+LARGE(AM10:AY10,2)+LARGE(AM10:AY10,3)+LARGE(AM10:AY10,4)+LARGE(AM10:AY10,5)+LARGE(AM10:AY10,6)</f>
        <v>300</v>
      </c>
      <c r="BA10" s="21">
        <f t="shared" ref="BA10:BA41" si="5">COUNTIF(AM10:AY10,"&gt;0.09")</f>
        <v>6</v>
      </c>
      <c r="BB10" s="73">
        <f>_xlfn.RANK.EQ(AZ10,$AZ$10:$AZ$140,0)</f>
        <v>1</v>
      </c>
    </row>
    <row r="11" spans="2:54" x14ac:dyDescent="0.2">
      <c r="B11" s="10" t="s">
        <v>207</v>
      </c>
      <c r="C11" s="22">
        <f>IFERROR(VLOOKUP($B11,'Folksworth 15'!$B:$D,3,FALSE),0)</f>
        <v>0</v>
      </c>
      <c r="D11" s="22">
        <f>IFERROR(VLOOKUP($B11,'Dirt Run Irchester 7.5k'!$B:$D,3,FALSE),0)</f>
        <v>50</v>
      </c>
      <c r="E11" s="22">
        <f>IFERROR(VLOOKUP($B11,'Burghley 7'!$B:$D,3,FALSE),0)</f>
        <v>47</v>
      </c>
      <c r="F11" s="22">
        <f>IFERROR(VLOOKUP($B11,'King''s Cliffe Trail 10k'!$B:$D,3,FALSE),0)</f>
        <v>45</v>
      </c>
      <c r="G11" s="22">
        <f>IFERROR(VLOOKUP($B11,'Langtoft 10k'!B:F,3,FALSE),0)</f>
        <v>48</v>
      </c>
      <c r="H11" s="22">
        <f>IFERROR(VLOOKUP($B11,'The Grim Reaper 10 Mile'!$B:$D,3,FALSE),0)</f>
        <v>48</v>
      </c>
      <c r="I11" s="22">
        <f>IFERROR(VLOOKUP($B11,'Nene Valley Trail 10 Mile'!B:D,3,FALSE),0)</f>
        <v>45</v>
      </c>
      <c r="J11" s="22">
        <f>IFERROR(VLOOKUP($B11,'Whissendine 6ix'!$B:$D,3,FALSE),0)</f>
        <v>0</v>
      </c>
      <c r="K11" s="22">
        <f>IFERROR(VLOOKUP($B11,'Ponton Plod 10k'!$B:$D,3,FALSE),0)</f>
        <v>49</v>
      </c>
      <c r="L11" s="22">
        <f>IFERROR(VLOOKUP($B11,'Rutland Water parkrun'!$B:$D,3,FALSE),0)</f>
        <v>0</v>
      </c>
      <c r="M11" s="22">
        <f>IFERROR(VLOOKUP($B11,'Great Eastern Run'!$B:$D,3,FALSE),0)</f>
        <v>44</v>
      </c>
      <c r="N11" s="22">
        <f>IFERROR(VLOOKUP($B11,'Fen 10'!$B:$D,3,FALSE),0)</f>
        <v>0</v>
      </c>
      <c r="O11" s="22">
        <f>IFERROR(VLOOKUP($B11,'The George Munday 10k'!B:E,4,FALSE),0)</f>
        <v>0</v>
      </c>
      <c r="P11" s="21">
        <f t="shared" si="0"/>
        <v>287</v>
      </c>
      <c r="Q11" s="21">
        <f t="shared" si="1"/>
        <v>8</v>
      </c>
      <c r="R11" s="72">
        <f t="shared" ref="R11:R68" si="6">_xlfn.RANK.EQ(P11,$P$10:$P$68,0)</f>
        <v>2</v>
      </c>
      <c r="T11" s="10" t="s">
        <v>58</v>
      </c>
      <c r="U11" s="22">
        <f>IFERROR(VLOOKUP($T11,'Folksworth 15'!$F:$H,3,FALSE),0)</f>
        <v>48</v>
      </c>
      <c r="V11" s="22">
        <f>IFERROR(VLOOKUP($T11,'Dirt Run Irchester 7.5k'!$F:$H,3,FALSE),0)</f>
        <v>0</v>
      </c>
      <c r="W11" s="22">
        <f>IFERROR(VLOOKUP($T11,'Burghley 7'!$F:$H,3,FALSE),0)</f>
        <v>47</v>
      </c>
      <c r="X11" s="22">
        <f>IFERROR(VLOOKUP($T11,'King''s Cliffe Trail 10k'!$F:$H,3,FALSE),0)</f>
        <v>0</v>
      </c>
      <c r="Y11" s="22">
        <f>IFERROR(VLOOKUP($T11,'Langtoft 10k'!F:H,3,FALSE),0)</f>
        <v>0</v>
      </c>
      <c r="Z11" s="22">
        <f>IFERROR(VLOOKUP($T11,'The Grim Reaper 10 Mile'!$F:$H,3,FALSE),0)</f>
        <v>0</v>
      </c>
      <c r="AA11" s="22">
        <f>IFERROR(VLOOKUP($T11,'Nene Valley Trail 10 Mile'!$F:$H,3,FALSE),0)</f>
        <v>49</v>
      </c>
      <c r="AB11" s="22">
        <f>IFERROR(VLOOKUP($T11,'Whissendine 6ix'!$F:$H,3,FALSE),0)</f>
        <v>47</v>
      </c>
      <c r="AC11" s="22">
        <f>IFERROR(VLOOKUP($T11,'Ponton Plod 10k'!$F:$H,3,FALSE),0)</f>
        <v>0</v>
      </c>
      <c r="AD11" s="22">
        <f>IFERROR(VLOOKUP($T11,'Rutland Water parkrun'!$F:$H,3,FALSE),0)</f>
        <v>49</v>
      </c>
      <c r="AE11" s="22">
        <f>IFERROR(VLOOKUP($T11,'Great Eastern Run'!$F:$H,3,FALSE),0)</f>
        <v>49</v>
      </c>
      <c r="AF11" s="22">
        <f>IFERROR(VLOOKUP($T11,'Fen 10'!$F:$H,3,FALSE),0)</f>
        <v>0</v>
      </c>
      <c r="AG11" s="22">
        <f>IFERROR(VLOOKUP($T11,'The George Munday 10k'!$G:$J,4,FALSE),0)</f>
        <v>0</v>
      </c>
      <c r="AH11" s="21">
        <f t="shared" si="2"/>
        <v>289</v>
      </c>
      <c r="AI11" s="21">
        <f t="shared" si="3"/>
        <v>6</v>
      </c>
      <c r="AJ11" s="73">
        <f t="shared" ref="AJ11:AJ74" si="7">_xlfn.RANK.EQ(AH11,$AH$10:$AH$81,0)</f>
        <v>2</v>
      </c>
      <c r="AL11" s="10" t="s">
        <v>57</v>
      </c>
      <c r="AM11" s="22">
        <f>IFERROR(VLOOKUP($AL11,'Folksworth 15'!$J:$L,3,FALSE),0)</f>
        <v>46</v>
      </c>
      <c r="AN11" s="22">
        <f>IFERROR(VLOOKUP($AL11,'Dirt Run Irchester 7.5k'!$J:$L,3,FALSE),0)</f>
        <v>0</v>
      </c>
      <c r="AO11" s="22">
        <f>IFERROR(VLOOKUP($AL11,'Burghley 7'!$J:$L,3,FALSE),0)</f>
        <v>49</v>
      </c>
      <c r="AP11" s="22">
        <f>IFERROR(VLOOKUP($AL11,'King''s Cliffe Trail 10k'!$J:$L,3,FALSE),0)</f>
        <v>50</v>
      </c>
      <c r="AQ11" s="22">
        <f>IFERROR(VLOOKUP($AL11,'Langtoft 10k'!J:L,3,FALSE),0)</f>
        <v>0</v>
      </c>
      <c r="AR11" s="22">
        <f>IFERROR(VLOOKUP($AL11,'The Grim Reaper 10 Mile'!$J:$L,3,FALSE),0)</f>
        <v>0</v>
      </c>
      <c r="AS11" s="22">
        <f>IFERROR(VLOOKUP($AL11,'Nene Valley Trail 10 Mile'!$J:$L,3,FALSE),0)</f>
        <v>49</v>
      </c>
      <c r="AT11" s="22">
        <f>IFERROR(VLOOKUP($AL11,'Whissendine 6ix'!$J:$L,3,FALSE),0)</f>
        <v>49</v>
      </c>
      <c r="AU11" s="22">
        <f>IFERROR(VLOOKUP($AL11,'Ponton Plod 10k'!$J:$L,3,FALSE),0)</f>
        <v>0</v>
      </c>
      <c r="AV11" s="22">
        <f>IFERROR(VLOOKUP($AL11,'Rutland Water parkrun'!$J:$L,3,FALSE),0)</f>
        <v>48</v>
      </c>
      <c r="AW11" s="22">
        <f>IFERROR(VLOOKUP($AL11,'Great Eastern Run'!$J:$L,3,FALSE),0)</f>
        <v>48</v>
      </c>
      <c r="AX11" s="22">
        <f>IFERROR(VLOOKUP($AL11,'Fen 10'!$J:$L,3,FALSE),0)</f>
        <v>0</v>
      </c>
      <c r="AY11" s="22">
        <f>IFERROR(VLOOKUP($AL11,'The George Munday 10k'!$L:$O,4,FALSE),0)</f>
        <v>0</v>
      </c>
      <c r="AZ11" s="21">
        <f t="shared" si="4"/>
        <v>293</v>
      </c>
      <c r="BA11" s="21">
        <f t="shared" si="5"/>
        <v>7</v>
      </c>
      <c r="BB11" s="73">
        <f t="shared" ref="BB11:BB74" si="8">_xlfn.RANK.EQ(AZ11,$AZ$10:$AZ$140,0)</f>
        <v>2</v>
      </c>
    </row>
    <row r="12" spans="2:54" x14ac:dyDescent="0.2">
      <c r="B12" s="20" t="s">
        <v>30</v>
      </c>
      <c r="C12" s="22">
        <f>IFERROR(VLOOKUP($B12,'Folksworth 15'!$B:$D,3,FALSE),0)</f>
        <v>45</v>
      </c>
      <c r="D12" s="22">
        <f>IFERROR(VLOOKUP($B12,'Dirt Run Irchester 7.5k'!$B:$D,3,FALSE),0)</f>
        <v>48</v>
      </c>
      <c r="E12" s="22">
        <f>IFERROR(VLOOKUP($B12,'Burghley 7'!$B:$D,3,FALSE),0)</f>
        <v>0</v>
      </c>
      <c r="F12" s="22">
        <f>IFERROR(VLOOKUP($B12,'King''s Cliffe Trail 10k'!$B:$D,3,FALSE),0)</f>
        <v>47</v>
      </c>
      <c r="G12" s="22">
        <f>IFERROR(VLOOKUP($B12,'Langtoft 10k'!B:F,3,FALSE),0)</f>
        <v>46</v>
      </c>
      <c r="H12" s="22">
        <f>IFERROR(VLOOKUP($B12,'The Grim Reaper 10 Mile'!$B:$D,3,FALSE),0)</f>
        <v>0</v>
      </c>
      <c r="I12" s="22">
        <f>IFERROR(VLOOKUP($B12,'Nene Valley Trail 10 Mile'!B:D,3,FALSE),0)</f>
        <v>0</v>
      </c>
      <c r="J12" s="22">
        <f>IFERROR(VLOOKUP($B12,'Whissendine 6ix'!$B:$D,3,FALSE),0)</f>
        <v>0</v>
      </c>
      <c r="K12" s="22">
        <f>IFERROR(VLOOKUP($B12,'Ponton Plod 10k'!$B:$D,3,FALSE),0)</f>
        <v>48</v>
      </c>
      <c r="L12" s="22">
        <f>IFERROR(VLOOKUP($B12,'Rutland Water parkrun'!$B:$D,3,FALSE),0)</f>
        <v>45</v>
      </c>
      <c r="M12" s="22">
        <f>IFERROR(VLOOKUP($B12,'Great Eastern Run'!$B:$D,3,FALSE),0)</f>
        <v>0</v>
      </c>
      <c r="N12" s="22">
        <f>IFERROR(VLOOKUP($B12,'Fen 10'!$B:$D,3,FALSE),0)</f>
        <v>0</v>
      </c>
      <c r="O12" s="22">
        <f>IFERROR(VLOOKUP($B12,'The George Munday 10k'!B:E,4,FALSE),0)</f>
        <v>0</v>
      </c>
      <c r="P12" s="21">
        <f t="shared" si="0"/>
        <v>279</v>
      </c>
      <c r="Q12" s="21">
        <f t="shared" si="1"/>
        <v>6</v>
      </c>
      <c r="R12" s="72">
        <f t="shared" si="6"/>
        <v>3</v>
      </c>
      <c r="T12" s="10" t="s">
        <v>121</v>
      </c>
      <c r="U12" s="22">
        <f>IFERROR(VLOOKUP($T12,'Folksworth 15'!$F:$H,3,FALSE),0)</f>
        <v>0</v>
      </c>
      <c r="V12" s="22">
        <f>IFERROR(VLOOKUP($T12,'Dirt Run Irchester 7.5k'!$F:$H,3,FALSE),0)</f>
        <v>0</v>
      </c>
      <c r="W12" s="22">
        <f>IFERROR(VLOOKUP($T12,'Burghley 7'!$F:$H,3,FALSE),0)</f>
        <v>44</v>
      </c>
      <c r="X12" s="22">
        <f>IFERROR(VLOOKUP($T12,'King''s Cliffe Trail 10k'!$F:$H,3,FALSE),0)</f>
        <v>47</v>
      </c>
      <c r="Y12" s="22">
        <f>IFERROR(VLOOKUP($T12,'Langtoft 10k'!F:H,3,FALSE),0)</f>
        <v>0</v>
      </c>
      <c r="Z12" s="22">
        <f>IFERROR(VLOOKUP($T12,'The Grim Reaper 10 Mile'!$F:$H,3,FALSE),0)</f>
        <v>49</v>
      </c>
      <c r="AA12" s="22">
        <f>IFERROR(VLOOKUP($T12,'Nene Valley Trail 10 Mile'!$F:$H,3,FALSE),0)</f>
        <v>0</v>
      </c>
      <c r="AB12" s="22">
        <f>IFERROR(VLOOKUP($T12,'Whissendine 6ix'!$F:$H,3,FALSE),0)</f>
        <v>45</v>
      </c>
      <c r="AC12" s="22">
        <f>IFERROR(VLOOKUP($T12,'Ponton Plod 10k'!$F:$H,3,FALSE),0)</f>
        <v>50</v>
      </c>
      <c r="AD12" s="22">
        <f>IFERROR(VLOOKUP($T12,'Rutland Water parkrun'!$F:$H,3,FALSE),0)</f>
        <v>47</v>
      </c>
      <c r="AE12" s="22">
        <f>IFERROR(VLOOKUP($T12,'Great Eastern Run'!$F:$H,3,FALSE),0)</f>
        <v>46</v>
      </c>
      <c r="AF12" s="22">
        <f>IFERROR(VLOOKUP($T12,'Fen 10'!$F:$H,3,FALSE),0)</f>
        <v>0</v>
      </c>
      <c r="AG12" s="22">
        <f>IFERROR(VLOOKUP($T12,'The George Munday 10k'!$G:$J,4,FALSE),0)</f>
        <v>0</v>
      </c>
      <c r="AH12" s="21">
        <f t="shared" si="2"/>
        <v>284</v>
      </c>
      <c r="AI12" s="21">
        <f t="shared" si="3"/>
        <v>7</v>
      </c>
      <c r="AJ12" s="73">
        <f t="shared" si="7"/>
        <v>3</v>
      </c>
      <c r="AL12" s="10" t="s">
        <v>30</v>
      </c>
      <c r="AM12" s="22">
        <f>IFERROR(VLOOKUP($AL12,'Folksworth 15'!$J:$L,3,FALSE),0)</f>
        <v>44</v>
      </c>
      <c r="AN12" s="22">
        <f>IFERROR(VLOOKUP($AL12,'Dirt Run Irchester 7.5k'!$J:$L,3,FALSE),0)</f>
        <v>48</v>
      </c>
      <c r="AO12" s="22">
        <f>IFERROR(VLOOKUP($AL12,'Burghley 7'!$J:$L,3,FALSE),0)</f>
        <v>0</v>
      </c>
      <c r="AP12" s="22">
        <f>IFERROR(VLOOKUP($AL12,'King''s Cliffe Trail 10k'!$J:$L,3,FALSE),0)</f>
        <v>48</v>
      </c>
      <c r="AQ12" s="22">
        <f>IFERROR(VLOOKUP($AL12,'Langtoft 10k'!J:L,3,FALSE),0)</f>
        <v>47</v>
      </c>
      <c r="AR12" s="22">
        <f>IFERROR(VLOOKUP($AL12,'The Grim Reaper 10 Mile'!$J:$L,3,FALSE),0)</f>
        <v>0</v>
      </c>
      <c r="AS12" s="22">
        <f>IFERROR(VLOOKUP($AL12,'Nene Valley Trail 10 Mile'!$J:$L,3,FALSE),0)</f>
        <v>0</v>
      </c>
      <c r="AT12" s="22">
        <f>IFERROR(VLOOKUP($AL12,'Whissendine 6ix'!$J:$L,3,FALSE),0)</f>
        <v>0</v>
      </c>
      <c r="AU12" s="22">
        <f>IFERROR(VLOOKUP($AL12,'Ponton Plod 10k'!$J:$L,3,FALSE),0)</f>
        <v>50</v>
      </c>
      <c r="AV12" s="22">
        <f>IFERROR(VLOOKUP($AL12,'Rutland Water parkrun'!$J:$L,3,FALSE),0)</f>
        <v>45</v>
      </c>
      <c r="AW12" s="22">
        <f>IFERROR(VLOOKUP($AL12,'Great Eastern Run'!$J:$L,3,FALSE),0)</f>
        <v>0</v>
      </c>
      <c r="AX12" s="22">
        <f>IFERROR(VLOOKUP($AL12,'Fen 10'!$J:$L,3,FALSE),0)</f>
        <v>0</v>
      </c>
      <c r="AY12" s="22">
        <f>IFERROR(VLOOKUP($AL12,'The George Munday 10k'!$L:$O,4,FALSE),0)</f>
        <v>0</v>
      </c>
      <c r="AZ12" s="21">
        <f t="shared" si="4"/>
        <v>282</v>
      </c>
      <c r="BA12" s="21">
        <f t="shared" si="5"/>
        <v>6</v>
      </c>
      <c r="BB12" s="73">
        <f t="shared" si="8"/>
        <v>3</v>
      </c>
    </row>
    <row r="13" spans="2:54" x14ac:dyDescent="0.2">
      <c r="B13" s="10" t="s">
        <v>23</v>
      </c>
      <c r="C13" s="22">
        <f>IFERROR(VLOOKUP($B13,'Folksworth 15'!$B:$D,3,FALSE),0)</f>
        <v>40</v>
      </c>
      <c r="D13" s="22">
        <f>IFERROR(VLOOKUP($B13,'Dirt Run Irchester 7.5k'!$B:$D,3,FALSE),0)</f>
        <v>45</v>
      </c>
      <c r="E13" s="22">
        <f>IFERROR(VLOOKUP($B13,'Burghley 7'!$B:$D,3,FALSE),0)</f>
        <v>43</v>
      </c>
      <c r="F13" s="22">
        <f>IFERROR(VLOOKUP($B13,'King''s Cliffe Trail 10k'!$B:$D,3,FALSE),0)</f>
        <v>0</v>
      </c>
      <c r="G13" s="22">
        <f>IFERROR(VLOOKUP($B13,'Langtoft 10k'!B:F,3,FALSE),0)</f>
        <v>43</v>
      </c>
      <c r="H13" s="22">
        <f>IFERROR(VLOOKUP($B13,'The Grim Reaper 10 Mile'!$B:$D,3,FALSE),0)</f>
        <v>46</v>
      </c>
      <c r="I13" s="22">
        <f>IFERROR(VLOOKUP($B13,'Nene Valley Trail 10 Mile'!B:D,3,FALSE),0)</f>
        <v>42</v>
      </c>
      <c r="J13" s="22">
        <f>IFERROR(VLOOKUP($B13,'Whissendine 6ix'!$B:$D,3,FALSE),0)</f>
        <v>0</v>
      </c>
      <c r="K13" s="22">
        <f>IFERROR(VLOOKUP($B13,'Ponton Plod 10k'!$B:$D,3,FALSE),0)</f>
        <v>47</v>
      </c>
      <c r="L13" s="22">
        <f>IFERROR(VLOOKUP($B13,'Rutland Water parkrun'!$B:$D,3,FALSE),0)</f>
        <v>44</v>
      </c>
      <c r="M13" s="22">
        <f>IFERROR(VLOOKUP($B13,'Great Eastern Run'!$B:$D,3,FALSE),0)</f>
        <v>42</v>
      </c>
      <c r="N13" s="22">
        <f>IFERROR(VLOOKUP($B13,'Fen 10'!$B:$D,3,FALSE),0)</f>
        <v>0</v>
      </c>
      <c r="O13" s="22">
        <f>IFERROR(VLOOKUP($B13,'The George Munday 10k'!B:E,4,FALSE),0)</f>
        <v>0</v>
      </c>
      <c r="P13" s="21">
        <f t="shared" si="0"/>
        <v>268</v>
      </c>
      <c r="Q13" s="21">
        <f t="shared" si="1"/>
        <v>9</v>
      </c>
      <c r="R13" s="72">
        <f t="shared" si="6"/>
        <v>4</v>
      </c>
      <c r="T13" s="10" t="s">
        <v>106</v>
      </c>
      <c r="U13" s="22">
        <f>IFERROR(VLOOKUP($T13,'Folksworth 15'!$F:$H,3,FALSE),0)</f>
        <v>0</v>
      </c>
      <c r="V13" s="22">
        <f>IFERROR(VLOOKUP($T13,'Dirt Run Irchester 7.5k'!$F:$H,3,FALSE),0)</f>
        <v>49</v>
      </c>
      <c r="W13" s="22">
        <f>IFERROR(VLOOKUP($T13,'Burghley 7'!$F:$H,3,FALSE),0)</f>
        <v>42</v>
      </c>
      <c r="X13" s="22">
        <f>IFERROR(VLOOKUP($T13,'King''s Cliffe Trail 10k'!$F:$H,3,FALSE),0)</f>
        <v>0</v>
      </c>
      <c r="Y13" s="22">
        <f>IFERROR(VLOOKUP($T13,'Langtoft 10k'!F:H,3,FALSE),0)</f>
        <v>44</v>
      </c>
      <c r="Z13" s="22">
        <f>IFERROR(VLOOKUP($T13,'The Grim Reaper 10 Mile'!$F:$H,3,FALSE),0)</f>
        <v>47</v>
      </c>
      <c r="AA13" s="22">
        <f>IFERROR(VLOOKUP($T13,'Nene Valley Trail 10 Mile'!$F:$H,3,FALSE),0)</f>
        <v>47</v>
      </c>
      <c r="AB13" s="22">
        <f>IFERROR(VLOOKUP($T13,'Whissendine 6ix'!$F:$H,3,FALSE),0)</f>
        <v>41</v>
      </c>
      <c r="AC13" s="22">
        <f>IFERROR(VLOOKUP($T13,'Ponton Plod 10k'!$F:$H,3,FALSE),0)</f>
        <v>0</v>
      </c>
      <c r="AD13" s="22">
        <f>IFERROR(VLOOKUP($T13,'Rutland Water parkrun'!$F:$H,3,FALSE),0)</f>
        <v>0</v>
      </c>
      <c r="AE13" s="22">
        <f>IFERROR(VLOOKUP($T13,'Great Eastern Run'!$F:$H,3,FALSE),0)</f>
        <v>39</v>
      </c>
      <c r="AF13" s="22">
        <f>IFERROR(VLOOKUP($T13,'Fen 10'!$F:$H,3,FALSE),0)</f>
        <v>0</v>
      </c>
      <c r="AG13" s="22">
        <f>IFERROR(VLOOKUP($T13,'The George Munday 10k'!$G:$J,4,FALSE),0)</f>
        <v>0</v>
      </c>
      <c r="AH13" s="21">
        <f t="shared" si="2"/>
        <v>270</v>
      </c>
      <c r="AI13" s="21">
        <f t="shared" si="3"/>
        <v>7</v>
      </c>
      <c r="AJ13" s="73">
        <f t="shared" si="7"/>
        <v>4</v>
      </c>
      <c r="AL13" s="10" t="s">
        <v>106</v>
      </c>
      <c r="AM13" s="22">
        <f>IFERROR(VLOOKUP($AL13,'Folksworth 15'!$J:$L,3,FALSE),0)</f>
        <v>0</v>
      </c>
      <c r="AN13" s="22">
        <f>IFERROR(VLOOKUP($AL13,'Dirt Run Irchester 7.5k'!$J:$L,3,FALSE),0)</f>
        <v>46</v>
      </c>
      <c r="AO13" s="22">
        <f>IFERROR(VLOOKUP($AL13,'Burghley 7'!$J:$L,3,FALSE),0)</f>
        <v>43</v>
      </c>
      <c r="AP13" s="22">
        <f>IFERROR(VLOOKUP($AL13,'King''s Cliffe Trail 10k'!$J:$L,3,FALSE),0)</f>
        <v>0</v>
      </c>
      <c r="AQ13" s="22">
        <f>IFERROR(VLOOKUP($AL13,'Langtoft 10k'!J:L,3,FALSE),0)</f>
        <v>42</v>
      </c>
      <c r="AR13" s="22">
        <f>IFERROR(VLOOKUP($AL13,'The Grim Reaper 10 Mile'!$J:$L,3,FALSE),0)</f>
        <v>48</v>
      </c>
      <c r="AS13" s="22">
        <f>IFERROR(VLOOKUP($AL13,'Nene Valley Trail 10 Mile'!$J:$L,3,FALSE),0)</f>
        <v>44</v>
      </c>
      <c r="AT13" s="22">
        <f>IFERROR(VLOOKUP($AL13,'Whissendine 6ix'!$J:$L,3,FALSE),0)</f>
        <v>42</v>
      </c>
      <c r="AU13" s="22">
        <f>IFERROR(VLOOKUP($AL13,'Ponton Plod 10k'!$J:$L,3,FALSE),0)</f>
        <v>0</v>
      </c>
      <c r="AV13" s="22">
        <f>IFERROR(VLOOKUP($AL13,'Rutland Water parkrun'!$J:$L,3,FALSE),0)</f>
        <v>0</v>
      </c>
      <c r="AW13" s="22">
        <f>IFERROR(VLOOKUP($AL13,'Great Eastern Run'!$J:$L,3,FALSE),0)</f>
        <v>33</v>
      </c>
      <c r="AX13" s="22">
        <f>IFERROR(VLOOKUP($AL13,'Fen 10'!$J:$L,3,FALSE),0)</f>
        <v>0</v>
      </c>
      <c r="AY13" s="22">
        <f>IFERROR(VLOOKUP($AL13,'The George Munday 10k'!$L:$O,4,FALSE),0)</f>
        <v>0</v>
      </c>
      <c r="AZ13" s="42">
        <f t="shared" si="4"/>
        <v>265</v>
      </c>
      <c r="BA13" s="21">
        <f t="shared" si="5"/>
        <v>7</v>
      </c>
      <c r="BB13" s="73">
        <f t="shared" si="8"/>
        <v>4</v>
      </c>
    </row>
    <row r="14" spans="2:54" x14ac:dyDescent="0.2">
      <c r="B14" s="10" t="s">
        <v>19</v>
      </c>
      <c r="C14" s="22">
        <f>IFERROR(VLOOKUP($B14,'Folksworth 15'!$B:$D,3,FALSE),0)</f>
        <v>47</v>
      </c>
      <c r="D14" s="22">
        <f>IFERROR(VLOOKUP($B14,'Dirt Run Irchester 7.5k'!$B:$D,3,FALSE),0)</f>
        <v>0</v>
      </c>
      <c r="E14" s="22">
        <f>IFERROR(VLOOKUP($B14,'Burghley 7'!$B:$D,3,FALSE),0)</f>
        <v>48</v>
      </c>
      <c r="F14" s="22">
        <f>IFERROR(VLOOKUP($B14,'King''s Cliffe Trail 10k'!$B:$D,3,FALSE),0)</f>
        <v>0</v>
      </c>
      <c r="G14" s="22">
        <f>IFERROR(VLOOKUP($B14,'Langtoft 10k'!B:F,3,FALSE),0)</f>
        <v>0</v>
      </c>
      <c r="H14" s="22">
        <f>IFERROR(VLOOKUP($B14,'The Grim Reaper 10 Mile'!$B:$D,3,FALSE),0)</f>
        <v>49</v>
      </c>
      <c r="I14" s="22">
        <f>IFERROR(VLOOKUP($B14,'Nene Valley Trail 10 Mile'!B:D,3,FALSE),0)</f>
        <v>48</v>
      </c>
      <c r="J14" s="22">
        <f>IFERROR(VLOOKUP($B14,'Whissendine 6ix'!$B:$D,3,FALSE),0)</f>
        <v>0</v>
      </c>
      <c r="K14" s="22">
        <f>IFERROR(VLOOKUP($B14,'Ponton Plod 10k'!$B:$D,3,FALSE),0)</f>
        <v>0</v>
      </c>
      <c r="L14" s="22">
        <f>IFERROR(VLOOKUP($B14,'Rutland Water parkrun'!$B:$D,3,FALSE),0)</f>
        <v>0</v>
      </c>
      <c r="M14" s="22">
        <f>IFERROR(VLOOKUP($B14,'Great Eastern Run'!$B:$D,3,FALSE),0)</f>
        <v>48</v>
      </c>
      <c r="N14" s="22">
        <f>IFERROR(VLOOKUP($B14,'Fen 10'!$B:$D,3,FALSE),0)</f>
        <v>0</v>
      </c>
      <c r="O14" s="22">
        <f>IFERROR(VLOOKUP($B14,'The George Munday 10k'!B:E,4,FALSE),0)</f>
        <v>0</v>
      </c>
      <c r="P14" s="21">
        <f t="shared" si="0"/>
        <v>240</v>
      </c>
      <c r="Q14" s="21">
        <f t="shared" si="1"/>
        <v>5</v>
      </c>
      <c r="R14" s="72">
        <f t="shared" si="6"/>
        <v>5</v>
      </c>
      <c r="T14" s="10" t="s">
        <v>63</v>
      </c>
      <c r="U14" s="22">
        <f>IFERROR(VLOOKUP($T14,'Folksworth 15'!$F:$H,3,FALSE),0)</f>
        <v>35</v>
      </c>
      <c r="V14" s="22">
        <f>IFERROR(VLOOKUP($T14,'Dirt Run Irchester 7.5k'!$F:$H,3,FALSE),0)</f>
        <v>46</v>
      </c>
      <c r="W14" s="22">
        <f>IFERROR(VLOOKUP($T14,'Burghley 7'!$F:$H,3,FALSE),0)</f>
        <v>30</v>
      </c>
      <c r="X14" s="22">
        <f>IFERROR(VLOOKUP($T14,'King''s Cliffe Trail 10k'!$F:$H,3,FALSE),0)</f>
        <v>44</v>
      </c>
      <c r="Y14" s="22">
        <f>IFERROR(VLOOKUP($T14,'Langtoft 10k'!F:H,3,FALSE),0)</f>
        <v>39</v>
      </c>
      <c r="Z14" s="22">
        <f>IFERROR(VLOOKUP($T14,'The Grim Reaper 10 Mile'!$F:$H,3,FALSE),0)</f>
        <v>44</v>
      </c>
      <c r="AA14" s="22">
        <f>IFERROR(VLOOKUP($T14,'Nene Valley Trail 10 Mile'!$F:$H,3,FALSE),0)</f>
        <v>39</v>
      </c>
      <c r="AB14" s="22">
        <f>IFERROR(VLOOKUP($T14,'Whissendine 6ix'!$F:$H,3,FALSE),0)</f>
        <v>0</v>
      </c>
      <c r="AC14" s="22">
        <f>IFERROR(VLOOKUP($T14,'Ponton Plod 10k'!$F:$H,3,FALSE),0)</f>
        <v>46</v>
      </c>
      <c r="AD14" s="22">
        <f>IFERROR(VLOOKUP($T14,'Rutland Water parkrun'!$F:$H,3,FALSE),0)</f>
        <v>0</v>
      </c>
      <c r="AE14" s="22">
        <f>IFERROR(VLOOKUP($T14,'Great Eastern Run'!$F:$H,3,FALSE),0)</f>
        <v>0</v>
      </c>
      <c r="AF14" s="22">
        <f>IFERROR(VLOOKUP($T14,'Fen 10'!$F:$H,3,FALSE),0)</f>
        <v>0</v>
      </c>
      <c r="AG14" s="22">
        <f>IFERROR(VLOOKUP($T14,'The George Munday 10k'!$G:$J,4,FALSE),0)</f>
        <v>0</v>
      </c>
      <c r="AH14" s="21">
        <f t="shared" si="2"/>
        <v>258</v>
      </c>
      <c r="AI14" s="21">
        <f t="shared" si="3"/>
        <v>8</v>
      </c>
      <c r="AJ14" s="73">
        <f t="shared" si="7"/>
        <v>5</v>
      </c>
      <c r="AL14" s="10" t="s">
        <v>207</v>
      </c>
      <c r="AM14" s="22">
        <f>IFERROR(VLOOKUP($AL14,'Folksworth 15'!$J:$L,3,FALSE),0)</f>
        <v>0</v>
      </c>
      <c r="AN14" s="22">
        <f>IFERROR(VLOOKUP($AL14,'Dirt Run Irchester 7.5k'!$J:$L,3,FALSE),0)</f>
        <v>49</v>
      </c>
      <c r="AO14" s="22">
        <f>IFERROR(VLOOKUP($AL14,'Burghley 7'!$J:$L,3,FALSE),0)</f>
        <v>39</v>
      </c>
      <c r="AP14" s="22">
        <f>IFERROR(VLOOKUP($AL14,'King''s Cliffe Trail 10k'!$J:$L,3,FALSE),0)</f>
        <v>41</v>
      </c>
      <c r="AQ14" s="22">
        <f>IFERROR(VLOOKUP($AL14,'Langtoft 10k'!J:L,3,FALSE),0)</f>
        <v>41</v>
      </c>
      <c r="AR14" s="22">
        <f>IFERROR(VLOOKUP($AL14,'The Grim Reaper 10 Mile'!$J:$L,3,FALSE),0)</f>
        <v>43</v>
      </c>
      <c r="AS14" s="22">
        <f>IFERROR(VLOOKUP($AL14,'Nene Valley Trail 10 Mile'!$J:$L,3,FALSE),0)</f>
        <v>40</v>
      </c>
      <c r="AT14" s="22">
        <f>IFERROR(VLOOKUP($AL14,'Whissendine 6ix'!$J:$L,3,FALSE),0)</f>
        <v>0</v>
      </c>
      <c r="AU14" s="22">
        <f>IFERROR(VLOOKUP($AL14,'Ponton Plod 10k'!$J:$L,3,FALSE),0)</f>
        <v>47</v>
      </c>
      <c r="AV14" s="22">
        <f>IFERROR(VLOOKUP($AL14,'Rutland Water parkrun'!$J:$L,3,FALSE),0)</f>
        <v>0</v>
      </c>
      <c r="AW14" s="22">
        <f>IFERROR(VLOOKUP($AL14,'Great Eastern Run'!$J:$L,3,FALSE),0)</f>
        <v>38</v>
      </c>
      <c r="AX14" s="22">
        <f>IFERROR(VLOOKUP($AL14,'Fen 10'!$J:$L,3,FALSE),0)</f>
        <v>0</v>
      </c>
      <c r="AY14" s="22">
        <f>IFERROR(VLOOKUP($AL14,'The George Munday 10k'!$L:$O,4,FALSE),0)</f>
        <v>0</v>
      </c>
      <c r="AZ14" s="21">
        <f t="shared" si="4"/>
        <v>261</v>
      </c>
      <c r="BA14" s="21">
        <f t="shared" si="5"/>
        <v>8</v>
      </c>
      <c r="BB14" s="73">
        <f t="shared" si="8"/>
        <v>5</v>
      </c>
    </row>
    <row r="15" spans="2:54" x14ac:dyDescent="0.2">
      <c r="B15" s="10" t="s">
        <v>102</v>
      </c>
      <c r="C15" s="22">
        <f>IFERROR(VLOOKUP($B15,'Folksworth 15'!$B:$D,3,FALSE),0)</f>
        <v>0</v>
      </c>
      <c r="D15" s="22">
        <f>IFERROR(VLOOKUP($B15,'Dirt Run Irchester 7.5k'!$B:$D,3,FALSE),0)</f>
        <v>49</v>
      </c>
      <c r="E15" s="22">
        <f>IFERROR(VLOOKUP($B15,'Burghley 7'!$B:$D,3,FALSE),0)</f>
        <v>0</v>
      </c>
      <c r="F15" s="22">
        <f>IFERROR(VLOOKUP($B15,'King''s Cliffe Trail 10k'!$B:$D,3,FALSE),0)</f>
        <v>46</v>
      </c>
      <c r="G15" s="22">
        <f>IFERROR(VLOOKUP($B15,'Langtoft 10k'!B:F,3,FALSE),0)</f>
        <v>47</v>
      </c>
      <c r="H15" s="22">
        <f>IFERROR(VLOOKUP($B15,'The Grim Reaper 10 Mile'!$B:$D,3,FALSE),0)</f>
        <v>0</v>
      </c>
      <c r="I15" s="22">
        <f>IFERROR(VLOOKUP($B15,'Nene Valley Trail 10 Mile'!B:D,3,FALSE),0)</f>
        <v>46</v>
      </c>
      <c r="J15" s="22">
        <f>IFERROR(VLOOKUP($B15,'Whissendine 6ix'!$B:$D,3,FALSE),0)</f>
        <v>0</v>
      </c>
      <c r="K15" s="22">
        <f>IFERROR(VLOOKUP($B15,'Ponton Plod 10k'!$B:$D,3,FALSE),0)</f>
        <v>50</v>
      </c>
      <c r="L15" s="22">
        <f>IFERROR(VLOOKUP($B15,'Rutland Water parkrun'!$B:$D,3,FALSE),0)</f>
        <v>0</v>
      </c>
      <c r="M15" s="22">
        <f>IFERROR(VLOOKUP($B15,'Great Eastern Run'!$B:$D,3,FALSE),0)</f>
        <v>0</v>
      </c>
      <c r="N15" s="22">
        <f>IFERROR(VLOOKUP($B15,'Fen 10'!$B:$D,3,FALSE),0)</f>
        <v>0</v>
      </c>
      <c r="O15" s="22">
        <f>IFERROR(VLOOKUP($B15,'The George Munday 10k'!B:E,4,FALSE),0)</f>
        <v>0</v>
      </c>
      <c r="P15" s="21">
        <f t="shared" si="0"/>
        <v>238</v>
      </c>
      <c r="Q15" s="21">
        <f t="shared" si="1"/>
        <v>5</v>
      </c>
      <c r="R15" s="72">
        <f t="shared" si="6"/>
        <v>6</v>
      </c>
      <c r="T15" s="10" t="s">
        <v>32</v>
      </c>
      <c r="U15" s="22">
        <f>IFERROR(VLOOKUP($T15,'Folksworth 15'!$F:$H,3,FALSE),0)</f>
        <v>50</v>
      </c>
      <c r="V15" s="22">
        <f>IFERROR(VLOOKUP($T15,'Dirt Run Irchester 7.5k'!$F:$H,3,FALSE),0)</f>
        <v>0</v>
      </c>
      <c r="W15" s="22">
        <f>IFERROR(VLOOKUP($T15,'Burghley 7'!$F:$H,3,FALSE),0)</f>
        <v>50</v>
      </c>
      <c r="X15" s="22">
        <f>IFERROR(VLOOKUP($T15,'King''s Cliffe Trail 10k'!$F:$H,3,FALSE),0)</f>
        <v>49</v>
      </c>
      <c r="Y15" s="22">
        <f>IFERROR(VLOOKUP($T15,'Langtoft 10k'!F:H,3,FALSE),0)</f>
        <v>50</v>
      </c>
      <c r="Z15" s="22">
        <f>IFERROR(VLOOKUP($T15,'The Grim Reaper 10 Mile'!$F:$H,3,FALSE),0)</f>
        <v>0</v>
      </c>
      <c r="AA15" s="22">
        <f>IFERROR(VLOOKUP($T15,'Nene Valley Trail 10 Mile'!$F:$H,3,FALSE),0)</f>
        <v>0</v>
      </c>
      <c r="AB15" s="22">
        <f>IFERROR(VLOOKUP($T15,'Whissendine 6ix'!$F:$H,3,FALSE),0)</f>
        <v>50</v>
      </c>
      <c r="AC15" s="22">
        <f>IFERROR(VLOOKUP($T15,'Ponton Plod 10k'!$F:$H,3,FALSE),0)</f>
        <v>0</v>
      </c>
      <c r="AD15" s="22">
        <f>IFERROR(VLOOKUP($T15,'Rutland Water parkrun'!$F:$H,3,FALSE),0)</f>
        <v>0</v>
      </c>
      <c r="AE15" s="22">
        <f>IFERROR(VLOOKUP($T15,'Great Eastern Run'!$F:$H,3,FALSE),0)</f>
        <v>0</v>
      </c>
      <c r="AF15" s="22">
        <f>IFERROR(VLOOKUP($T15,'Fen 10'!$F:$H,3,FALSE),0)</f>
        <v>0</v>
      </c>
      <c r="AG15" s="22">
        <f>IFERROR(VLOOKUP($T15,'The George Munday 10k'!$G:$J,4,FALSE),0)</f>
        <v>0</v>
      </c>
      <c r="AH15" s="21">
        <f t="shared" si="2"/>
        <v>249</v>
      </c>
      <c r="AI15" s="21">
        <f t="shared" si="3"/>
        <v>5</v>
      </c>
      <c r="AJ15" s="73">
        <f t="shared" si="7"/>
        <v>6</v>
      </c>
      <c r="AL15" s="10" t="s">
        <v>108</v>
      </c>
      <c r="AM15" s="22">
        <f>IFERROR(VLOOKUP($AL15,'Folksworth 15'!$J:$L,3,FALSE),0)</f>
        <v>0</v>
      </c>
      <c r="AN15" s="22">
        <f>IFERROR(VLOOKUP($AL15,'Dirt Run Irchester 7.5k'!$J:$L,3,FALSE),0)</f>
        <v>0</v>
      </c>
      <c r="AO15" s="22">
        <f>IFERROR(VLOOKUP($AL15,'Burghley 7'!$J:$L,3,FALSE),0)</f>
        <v>37</v>
      </c>
      <c r="AP15" s="22">
        <f>IFERROR(VLOOKUP($AL15,'King''s Cliffe Trail 10k'!$J:$L,3,FALSE),0)</f>
        <v>44</v>
      </c>
      <c r="AQ15" s="22">
        <f>IFERROR(VLOOKUP($AL15,'Langtoft 10k'!J:L,3,FALSE),0)</f>
        <v>0</v>
      </c>
      <c r="AR15" s="22">
        <f>IFERROR(VLOOKUP($AL15,'The Grim Reaper 10 Mile'!$J:$L,3,FALSE),0)</f>
        <v>45</v>
      </c>
      <c r="AS15" s="22">
        <f>IFERROR(VLOOKUP($AL15,'Nene Valley Trail 10 Mile'!$J:$L,3,FALSE),0)</f>
        <v>43</v>
      </c>
      <c r="AT15" s="22">
        <f>IFERROR(VLOOKUP($AL15,'Whissendine 6ix'!$J:$L,3,FALSE),0)</f>
        <v>0</v>
      </c>
      <c r="AU15" s="22">
        <f>IFERROR(VLOOKUP($AL15,'Ponton Plod 10k'!$J:$L,3,FALSE),0)</f>
        <v>0</v>
      </c>
      <c r="AV15" s="22">
        <f>IFERROR(VLOOKUP($AL15,'Rutland Water parkrun'!$J:$L,3,FALSE),0)</f>
        <v>44</v>
      </c>
      <c r="AW15" s="22">
        <f>IFERROR(VLOOKUP($AL15,'Great Eastern Run'!$J:$L,3,FALSE),0)</f>
        <v>41</v>
      </c>
      <c r="AX15" s="22">
        <f>IFERROR(VLOOKUP($AL15,'Fen 10'!$J:$L,3,FALSE),0)</f>
        <v>0</v>
      </c>
      <c r="AY15" s="22">
        <f>IFERROR(VLOOKUP($AL15,'The George Munday 10k'!$L:$O,4,FALSE),0)</f>
        <v>0</v>
      </c>
      <c r="AZ15" s="21">
        <f t="shared" si="4"/>
        <v>254</v>
      </c>
      <c r="BA15" s="21">
        <f t="shared" si="5"/>
        <v>6</v>
      </c>
      <c r="BB15" s="73">
        <f t="shared" si="8"/>
        <v>6</v>
      </c>
    </row>
    <row r="16" spans="2:54" x14ac:dyDescent="0.2">
      <c r="B16" s="10" t="s">
        <v>43</v>
      </c>
      <c r="C16" s="22">
        <f>IFERROR(VLOOKUP($B16,'Folksworth 15'!$B:$D,3,FALSE),0)</f>
        <v>37</v>
      </c>
      <c r="D16" s="22">
        <f>IFERROR(VLOOKUP($B16,'Dirt Run Irchester 7.5k'!$B:$D,3,FALSE),0)</f>
        <v>0</v>
      </c>
      <c r="E16" s="22">
        <f>IFERROR(VLOOKUP($B16,'Burghley 7'!$B:$D,3,FALSE),0)</f>
        <v>38</v>
      </c>
      <c r="F16" s="22">
        <f>IFERROR(VLOOKUP($B16,'King''s Cliffe Trail 10k'!$B:$D,3,FALSE),0)</f>
        <v>0</v>
      </c>
      <c r="G16" s="22">
        <f>IFERROR(VLOOKUP($B16,'Langtoft 10k'!B:F,3,FALSE),0)</f>
        <v>38</v>
      </c>
      <c r="H16" s="22">
        <f>IFERROR(VLOOKUP($B16,'The Grim Reaper 10 Mile'!$B:$D,3,FALSE),0)</f>
        <v>45</v>
      </c>
      <c r="I16" s="22">
        <f>IFERROR(VLOOKUP($B16,'Nene Valley Trail 10 Mile'!B:D,3,FALSE),0)</f>
        <v>41</v>
      </c>
      <c r="J16" s="22">
        <f>IFERROR(VLOOKUP($B16,'Whissendine 6ix'!$B:$D,3,FALSE),0)</f>
        <v>0</v>
      </c>
      <c r="K16" s="22">
        <f>IFERROR(VLOOKUP($B16,'Ponton Plod 10k'!$B:$D,3,FALSE),0)</f>
        <v>0</v>
      </c>
      <c r="L16" s="22">
        <f>IFERROR(VLOOKUP($B16,'Rutland Water parkrun'!$B:$D,3,FALSE),0)</f>
        <v>0</v>
      </c>
      <c r="M16" s="22">
        <f>IFERROR(VLOOKUP($B16,'Great Eastern Run'!$B:$D,3,FALSE),0)</f>
        <v>35</v>
      </c>
      <c r="N16" s="22">
        <f>IFERROR(VLOOKUP($B16,'Fen 10'!$B:$D,3,FALSE),0)</f>
        <v>0</v>
      </c>
      <c r="O16" s="22">
        <f>IFERROR(VLOOKUP($B16,'The George Munday 10k'!B:E,4,FALSE),0)</f>
        <v>0</v>
      </c>
      <c r="P16" s="21">
        <f t="shared" si="0"/>
        <v>234</v>
      </c>
      <c r="Q16" s="21">
        <f t="shared" si="1"/>
        <v>6</v>
      </c>
      <c r="R16" s="72">
        <f t="shared" si="6"/>
        <v>7</v>
      </c>
      <c r="T16" s="10" t="s">
        <v>25</v>
      </c>
      <c r="U16" s="22">
        <f>IFERROR(VLOOKUP($T16,'Folksworth 15'!$F:$H,3,FALSE),0)</f>
        <v>41</v>
      </c>
      <c r="V16" s="22">
        <f>IFERROR(VLOOKUP($T16,'Dirt Run Irchester 7.5k'!$F:$H,3,FALSE),0)</f>
        <v>48</v>
      </c>
      <c r="W16" s="22">
        <f>IFERROR(VLOOKUP($T16,'Burghley 7'!$F:$H,3,FALSE),0)</f>
        <v>0</v>
      </c>
      <c r="X16" s="22">
        <f>IFERROR(VLOOKUP($T16,'King''s Cliffe Trail 10k'!$F:$H,3,FALSE),0)</f>
        <v>0</v>
      </c>
      <c r="Y16" s="22">
        <f>IFERROR(VLOOKUP($T16,'Langtoft 10k'!F:H,3,FALSE),0)</f>
        <v>41</v>
      </c>
      <c r="Z16" s="22">
        <f>IFERROR(VLOOKUP($T16,'The Grim Reaper 10 Mile'!$F:$H,3,FALSE),0)</f>
        <v>0</v>
      </c>
      <c r="AA16" s="22">
        <f>IFERROR(VLOOKUP($T16,'Nene Valley Trail 10 Mile'!$F:$H,3,FALSE),0)</f>
        <v>43</v>
      </c>
      <c r="AB16" s="22">
        <f>IFERROR(VLOOKUP($T16,'Whissendine 6ix'!$F:$H,3,FALSE),0)</f>
        <v>34</v>
      </c>
      <c r="AC16" s="22">
        <f>IFERROR(VLOOKUP($T16,'Ponton Plod 10k'!$F:$H,3,FALSE),0)</f>
        <v>0</v>
      </c>
      <c r="AD16" s="22">
        <f>IFERROR(VLOOKUP($T16,'Rutland Water parkrun'!$F:$H,3,FALSE),0)</f>
        <v>36</v>
      </c>
      <c r="AE16" s="22">
        <f>IFERROR(VLOOKUP($T16,'Great Eastern Run'!$F:$H,3,FALSE),0)</f>
        <v>0</v>
      </c>
      <c r="AF16" s="22">
        <f>IFERROR(VLOOKUP($T16,'Fen 10'!$F:$H,3,FALSE),0)</f>
        <v>0</v>
      </c>
      <c r="AG16" s="22">
        <f>IFERROR(VLOOKUP($T16,'The George Munday 10k'!$G:$J,4,FALSE),0)</f>
        <v>0</v>
      </c>
      <c r="AH16" s="21">
        <f t="shared" si="2"/>
        <v>243</v>
      </c>
      <c r="AI16" s="21">
        <f t="shared" si="3"/>
        <v>6</v>
      </c>
      <c r="AJ16" s="73">
        <f t="shared" si="7"/>
        <v>7</v>
      </c>
      <c r="AL16" s="10" t="s">
        <v>32</v>
      </c>
      <c r="AM16" s="22">
        <f>IFERROR(VLOOKUP($AL16,'Folksworth 15'!$J:$L,3,FALSE),0)</f>
        <v>49</v>
      </c>
      <c r="AN16" s="22">
        <f>IFERROR(VLOOKUP($AL16,'Dirt Run Irchester 7.5k'!$J:$L,3,FALSE),0)</f>
        <v>0</v>
      </c>
      <c r="AO16" s="22">
        <f>IFERROR(VLOOKUP($AL16,'Burghley 7'!$J:$L,3,FALSE),0)</f>
        <v>48</v>
      </c>
      <c r="AP16" s="22">
        <f>IFERROR(VLOOKUP($AL16,'King''s Cliffe Trail 10k'!$J:$L,3,FALSE),0)</f>
        <v>49</v>
      </c>
      <c r="AQ16" s="22">
        <f>IFERROR(VLOOKUP($AL16,'Langtoft 10k'!J:L,3,FALSE),0)</f>
        <v>49</v>
      </c>
      <c r="AR16" s="22">
        <f>IFERROR(VLOOKUP($AL16,'The Grim Reaper 10 Mile'!$J:$L,3,FALSE),0)</f>
        <v>0</v>
      </c>
      <c r="AS16" s="22">
        <f>IFERROR(VLOOKUP($AL16,'Nene Valley Trail 10 Mile'!$J:$L,3,FALSE),0)</f>
        <v>0</v>
      </c>
      <c r="AT16" s="22">
        <f>IFERROR(VLOOKUP($AL16,'Whissendine 6ix'!$J:$L,3,FALSE),0)</f>
        <v>48</v>
      </c>
      <c r="AU16" s="22">
        <f>IFERROR(VLOOKUP($AL16,'Ponton Plod 10k'!$J:$L,3,FALSE),0)</f>
        <v>0</v>
      </c>
      <c r="AV16" s="22">
        <f>IFERROR(VLOOKUP($AL16,'Rutland Water parkrun'!$J:$L,3,FALSE),0)</f>
        <v>0</v>
      </c>
      <c r="AW16" s="22">
        <f>IFERROR(VLOOKUP($AL16,'Great Eastern Run'!$J:$L,3,FALSE),0)</f>
        <v>0</v>
      </c>
      <c r="AX16" s="22">
        <f>IFERROR(VLOOKUP($AL16,'Fen 10'!$J:$L,3,FALSE),0)</f>
        <v>0</v>
      </c>
      <c r="AY16" s="22">
        <f>IFERROR(VLOOKUP($AL16,'The George Munday 10k'!$L:$O,4,FALSE),0)</f>
        <v>0</v>
      </c>
      <c r="AZ16" s="21">
        <f t="shared" si="4"/>
        <v>243</v>
      </c>
      <c r="BA16" s="21">
        <f t="shared" si="5"/>
        <v>5</v>
      </c>
      <c r="BB16" s="73">
        <f t="shared" si="8"/>
        <v>7</v>
      </c>
    </row>
    <row r="17" spans="2:54" x14ac:dyDescent="0.2">
      <c r="B17" s="20" t="s">
        <v>40</v>
      </c>
      <c r="C17" s="22">
        <f>IFERROR(VLOOKUP($B17,'Folksworth 15'!$B:$D,3,FALSE),0)</f>
        <v>43</v>
      </c>
      <c r="D17" s="22">
        <f>IFERROR(VLOOKUP($B17,'Dirt Run Irchester 7.5k'!$B:$D,3,FALSE),0)</f>
        <v>0</v>
      </c>
      <c r="E17" s="22">
        <f>IFERROR(VLOOKUP($B17,'Burghley 7'!$B:$D,3,FALSE),0)</f>
        <v>46</v>
      </c>
      <c r="F17" s="22">
        <f>IFERROR(VLOOKUP($B17,'King''s Cliffe Trail 10k'!$B:$D,3,FALSE),0)</f>
        <v>0</v>
      </c>
      <c r="G17" s="22">
        <f>IFERROR(VLOOKUP($B17,'Langtoft 10k'!B:F,3,FALSE),0)</f>
        <v>0</v>
      </c>
      <c r="H17" s="22">
        <f>IFERROR(VLOOKUP($B17,'The Grim Reaper 10 Mile'!$B:$D,3,FALSE),0)</f>
        <v>0</v>
      </c>
      <c r="I17" s="22">
        <f>IFERROR(VLOOKUP($B17,'Nene Valley Trail 10 Mile'!B:D,3,FALSE),0)</f>
        <v>0</v>
      </c>
      <c r="J17" s="22">
        <f>IFERROR(VLOOKUP($B17,'Whissendine 6ix'!$B:$D,3,FALSE),0)</f>
        <v>49</v>
      </c>
      <c r="K17" s="22">
        <f>IFERROR(VLOOKUP($B17,'Ponton Plod 10k'!$B:$D,3,FALSE),0)</f>
        <v>0</v>
      </c>
      <c r="L17" s="22">
        <f>IFERROR(VLOOKUP($B17,'Rutland Water parkrun'!$B:$D,3,FALSE),0)</f>
        <v>46</v>
      </c>
      <c r="M17" s="22">
        <f>IFERROR(VLOOKUP($B17,'Great Eastern Run'!$B:$D,3,FALSE),0)</f>
        <v>43</v>
      </c>
      <c r="N17" s="22">
        <f>IFERROR(VLOOKUP($B17,'Fen 10'!$B:$D,3,FALSE),0)</f>
        <v>0</v>
      </c>
      <c r="O17" s="22">
        <f>IFERROR(VLOOKUP($B17,'The George Munday 10k'!B:E,4,FALSE),0)</f>
        <v>0</v>
      </c>
      <c r="P17" s="21">
        <f t="shared" si="0"/>
        <v>227</v>
      </c>
      <c r="Q17" s="21">
        <f t="shared" si="1"/>
        <v>5</v>
      </c>
      <c r="R17" s="72">
        <f t="shared" si="6"/>
        <v>8</v>
      </c>
      <c r="T17" s="10" t="s">
        <v>120</v>
      </c>
      <c r="U17" s="22">
        <f>IFERROR(VLOOKUP($T17,'Folksworth 15'!$F:$H,3,FALSE),0)</f>
        <v>0</v>
      </c>
      <c r="V17" s="22">
        <f>IFERROR(VLOOKUP($T17,'Dirt Run Irchester 7.5k'!$F:$H,3,FALSE),0)</f>
        <v>0</v>
      </c>
      <c r="W17" s="22">
        <f>IFERROR(VLOOKUP($T17,'Burghley 7'!$F:$H,3,FALSE),0)</f>
        <v>48</v>
      </c>
      <c r="X17" s="22">
        <f>IFERROR(VLOOKUP($T17,'King''s Cliffe Trail 10k'!$F:$H,3,FALSE),0)</f>
        <v>48</v>
      </c>
      <c r="Y17" s="22">
        <f>IFERROR(VLOOKUP($T17,'Langtoft 10k'!F:H,3,FALSE),0)</f>
        <v>49</v>
      </c>
      <c r="Z17" s="22">
        <f>IFERROR(VLOOKUP($T17,'The Grim Reaper 10 Mile'!$F:$H,3,FALSE),0)</f>
        <v>0</v>
      </c>
      <c r="AA17" s="22">
        <f>IFERROR(VLOOKUP($T17,'Nene Valley Trail 10 Mile'!$F:$H,3,FALSE),0)</f>
        <v>0</v>
      </c>
      <c r="AB17" s="22">
        <f>IFERROR(VLOOKUP($T17,'Whissendine 6ix'!$F:$H,3,FALSE),0)</f>
        <v>48</v>
      </c>
      <c r="AC17" s="22">
        <f>IFERROR(VLOOKUP($T17,'Ponton Plod 10k'!$F:$H,3,FALSE),0)</f>
        <v>0</v>
      </c>
      <c r="AD17" s="22">
        <f>IFERROR(VLOOKUP($T17,'Rutland Water parkrun'!$F:$H,3,FALSE),0)</f>
        <v>48</v>
      </c>
      <c r="AE17" s="22">
        <f>IFERROR(VLOOKUP($T17,'Great Eastern Run'!$F:$H,3,FALSE),0)</f>
        <v>0</v>
      </c>
      <c r="AF17" s="22">
        <f>IFERROR(VLOOKUP($T17,'Fen 10'!$F:$H,3,FALSE),0)</f>
        <v>0</v>
      </c>
      <c r="AG17" s="22">
        <f>IFERROR(VLOOKUP($T17,'The George Munday 10k'!$G:$J,4,FALSE),0)</f>
        <v>0</v>
      </c>
      <c r="AH17" s="21">
        <f t="shared" si="2"/>
        <v>241</v>
      </c>
      <c r="AI17" s="21">
        <f t="shared" si="3"/>
        <v>5</v>
      </c>
      <c r="AJ17" s="73">
        <f t="shared" si="7"/>
        <v>8</v>
      </c>
      <c r="AL17" s="10" t="s">
        <v>121</v>
      </c>
      <c r="AM17" s="22">
        <f>IFERROR(VLOOKUP($AL17,'Folksworth 15'!$J:$L,3,FALSE),0)</f>
        <v>0</v>
      </c>
      <c r="AN17" s="22">
        <f>IFERROR(VLOOKUP($AL17,'Dirt Run Irchester 7.5k'!$J:$L,3,FALSE),0)</f>
        <v>0</v>
      </c>
      <c r="AO17" s="22">
        <f>IFERROR(VLOOKUP($AL17,'Burghley 7'!$J:$L,3,FALSE),0)</f>
        <v>36</v>
      </c>
      <c r="AP17" s="22">
        <f>IFERROR(VLOOKUP($AL17,'King''s Cliffe Trail 10k'!$J:$L,3,FALSE),0)</f>
        <v>42</v>
      </c>
      <c r="AQ17" s="22">
        <f>IFERROR(VLOOKUP($AL17,'Langtoft 10k'!J:L,3,FALSE),0)</f>
        <v>0</v>
      </c>
      <c r="AR17" s="22">
        <f>IFERROR(VLOOKUP($AL17,'The Grim Reaper 10 Mile'!$J:$L,3,FALSE),0)</f>
        <v>44</v>
      </c>
      <c r="AS17" s="22">
        <f>IFERROR(VLOOKUP($AL17,'Nene Valley Trail 10 Mile'!$J:$L,3,FALSE),0)</f>
        <v>0</v>
      </c>
      <c r="AT17" s="22">
        <f>IFERROR(VLOOKUP($AL17,'Whissendine 6ix'!$J:$L,3,FALSE),0)</f>
        <v>40</v>
      </c>
      <c r="AU17" s="22">
        <f>IFERROR(VLOOKUP($AL17,'Ponton Plod 10k'!$J:$L,3,FALSE),0)</f>
        <v>44</v>
      </c>
      <c r="AV17" s="22">
        <f>IFERROR(VLOOKUP($AL17,'Rutland Water parkrun'!$J:$L,3,FALSE),0)</f>
        <v>37</v>
      </c>
      <c r="AW17" s="22">
        <f>IFERROR(VLOOKUP($AL17,'Great Eastern Run'!$J:$L,3,FALSE),0)</f>
        <v>35</v>
      </c>
      <c r="AX17" s="22">
        <f>IFERROR(VLOOKUP($AL17,'Fen 10'!$J:$L,3,FALSE),0)</f>
        <v>0</v>
      </c>
      <c r="AY17" s="22">
        <f>IFERROR(VLOOKUP($AL17,'The George Munday 10k'!$L:$O,4,FALSE),0)</f>
        <v>0</v>
      </c>
      <c r="AZ17" s="21">
        <f t="shared" si="4"/>
        <v>243</v>
      </c>
      <c r="BA17" s="21">
        <f t="shared" si="5"/>
        <v>7</v>
      </c>
      <c r="BB17" s="73">
        <f t="shared" si="8"/>
        <v>7</v>
      </c>
    </row>
    <row r="18" spans="2:54" x14ac:dyDescent="0.2">
      <c r="B18" s="10" t="s">
        <v>15</v>
      </c>
      <c r="C18" s="22">
        <f>IFERROR(VLOOKUP($B18,'Folksworth 15'!$B:$D,3,FALSE),0)</f>
        <v>41</v>
      </c>
      <c r="D18" s="22">
        <f>IFERROR(VLOOKUP($B18,'Dirt Run Irchester 7.5k'!$B:$D,3,FALSE),0)</f>
        <v>47</v>
      </c>
      <c r="E18" s="22">
        <f>IFERROR(VLOOKUP($B18,'Burghley 7'!$B:$D,3,FALSE),0)</f>
        <v>45</v>
      </c>
      <c r="F18" s="22">
        <f>IFERROR(VLOOKUP($B18,'King''s Cliffe Trail 10k'!$B:$D,3,FALSE),0)</f>
        <v>0</v>
      </c>
      <c r="G18" s="22">
        <f>IFERROR(VLOOKUP($B18,'Langtoft 10k'!B:F,3,FALSE),0)</f>
        <v>45</v>
      </c>
      <c r="H18" s="22">
        <f>IFERROR(VLOOKUP($B18,'The Grim Reaper 10 Mile'!$B:$D,3,FALSE),0)</f>
        <v>0</v>
      </c>
      <c r="I18" s="22">
        <f>IFERROR(VLOOKUP($B18,'Nene Valley Trail 10 Mile'!B:D,3,FALSE),0)</f>
        <v>0</v>
      </c>
      <c r="J18" s="22">
        <f>IFERROR(VLOOKUP($B18,'Whissendine 6ix'!$B:$D,3,FALSE),0)</f>
        <v>0</v>
      </c>
      <c r="K18" s="22">
        <f>IFERROR(VLOOKUP($B18,'Ponton Plod 10k'!$B:$D,3,FALSE),0)</f>
        <v>0</v>
      </c>
      <c r="L18" s="22">
        <f>IFERROR(VLOOKUP($B18,'Rutland Water parkrun'!$B:$D,3,FALSE),0)</f>
        <v>43</v>
      </c>
      <c r="M18" s="22">
        <f>IFERROR(VLOOKUP($B18,'Great Eastern Run'!$B:$D,3,FALSE),0)</f>
        <v>0</v>
      </c>
      <c r="N18" s="22">
        <f>IFERROR(VLOOKUP($B18,'Fen 10'!$B:$D,3,FALSE),0)</f>
        <v>0</v>
      </c>
      <c r="O18" s="22">
        <f>IFERROR(VLOOKUP($B18,'The George Munday 10k'!B:E,4,FALSE),0)</f>
        <v>0</v>
      </c>
      <c r="P18" s="21">
        <f t="shared" si="0"/>
        <v>221</v>
      </c>
      <c r="Q18" s="21">
        <f t="shared" si="1"/>
        <v>5</v>
      </c>
      <c r="R18" s="72">
        <f t="shared" si="6"/>
        <v>9</v>
      </c>
      <c r="T18" s="20" t="s">
        <v>189</v>
      </c>
      <c r="U18" s="22">
        <f>IFERROR(VLOOKUP($T18,'Folksworth 15'!$F:$H,3,FALSE),0)</f>
        <v>0</v>
      </c>
      <c r="V18" s="22">
        <f>IFERROR(VLOOKUP($T18,'Dirt Run Irchester 7.5k'!$F:$H,3,FALSE),0)</f>
        <v>0</v>
      </c>
      <c r="W18" s="22">
        <f>IFERROR(VLOOKUP($T18,'Burghley 7'!$F:$H,3,FALSE),0)</f>
        <v>0</v>
      </c>
      <c r="X18" s="22">
        <f>IFERROR(VLOOKUP($T18,'King''s Cliffe Trail 10k'!$F:$H,3,FALSE),0)</f>
        <v>0</v>
      </c>
      <c r="Y18" s="22">
        <f>IFERROR(VLOOKUP($T18,'Langtoft 10k'!F:H,3,FALSE),0)</f>
        <v>0</v>
      </c>
      <c r="Z18" s="22">
        <f>IFERROR(VLOOKUP($T18,'The Grim Reaper 10 Mile'!$F:$H,3,FALSE),0)</f>
        <v>48</v>
      </c>
      <c r="AA18" s="22">
        <f>IFERROR(VLOOKUP($T18,'Nene Valley Trail 10 Mile'!$F:$H,3,FALSE),0)</f>
        <v>46</v>
      </c>
      <c r="AB18" s="22">
        <f>IFERROR(VLOOKUP($T18,'Whissendine 6ix'!$F:$H,3,FALSE),0)</f>
        <v>40</v>
      </c>
      <c r="AC18" s="22">
        <f>IFERROR(VLOOKUP($T18,'Ponton Plod 10k'!$F:$H,3,FALSE),0)</f>
        <v>49</v>
      </c>
      <c r="AD18" s="22">
        <f>IFERROR(VLOOKUP($T18,'Rutland Water parkrun'!$F:$H,3,FALSE),0)</f>
        <v>42</v>
      </c>
      <c r="AE18" s="22">
        <f>IFERROR(VLOOKUP($T18,'Great Eastern Run'!$F:$H,3,FALSE),0)</f>
        <v>0</v>
      </c>
      <c r="AF18" s="22">
        <f>IFERROR(VLOOKUP($T18,'Fen 10'!$F:$H,3,FALSE),0)</f>
        <v>0</v>
      </c>
      <c r="AG18" s="22">
        <f>IFERROR(VLOOKUP($T18,'The George Munday 10k'!$G:$J,4,FALSE),0)</f>
        <v>0</v>
      </c>
      <c r="AH18" s="21">
        <f t="shared" si="2"/>
        <v>225</v>
      </c>
      <c r="AI18" s="21">
        <f t="shared" si="3"/>
        <v>5</v>
      </c>
      <c r="AJ18" s="73">
        <f t="shared" si="7"/>
        <v>9</v>
      </c>
      <c r="AL18" s="10" t="s">
        <v>124</v>
      </c>
      <c r="AM18" s="22">
        <f>IFERROR(VLOOKUP($AL18,'Folksworth 15'!$J:$L,3,FALSE),0)</f>
        <v>0</v>
      </c>
      <c r="AN18" s="22">
        <f>IFERROR(VLOOKUP($AL18,'Dirt Run Irchester 7.5k'!$J:$L,3,FALSE),0)</f>
        <v>0</v>
      </c>
      <c r="AO18" s="22">
        <f>IFERROR(VLOOKUP($AL18,'Burghley 7'!$J:$L,3,FALSE),0)</f>
        <v>46</v>
      </c>
      <c r="AP18" s="22">
        <f>IFERROR(VLOOKUP($AL18,'King''s Cliffe Trail 10k'!$J:$L,3,FALSE),0)</f>
        <v>0</v>
      </c>
      <c r="AQ18" s="22">
        <f>IFERROR(VLOOKUP($AL18,'Langtoft 10k'!J:L,3,FALSE),0)</f>
        <v>50</v>
      </c>
      <c r="AR18" s="22">
        <f>IFERROR(VLOOKUP($AL18,'The Grim Reaper 10 Mile'!$J:$L,3,FALSE),0)</f>
        <v>0</v>
      </c>
      <c r="AS18" s="22">
        <f>IFERROR(VLOOKUP($AL18,'Nene Valley Trail 10 Mile'!$J:$L,3,FALSE),0)</f>
        <v>0</v>
      </c>
      <c r="AT18" s="22">
        <f>IFERROR(VLOOKUP($AL18,'Whissendine 6ix'!$J:$L,3,FALSE),0)</f>
        <v>47</v>
      </c>
      <c r="AU18" s="22">
        <f>IFERROR(VLOOKUP($AL18,'Ponton Plod 10k'!$J:$L,3,FALSE),0)</f>
        <v>0</v>
      </c>
      <c r="AV18" s="22">
        <f>IFERROR(VLOOKUP($AL18,'Rutland Water parkrun'!$J:$L,3,FALSE),0)</f>
        <v>47</v>
      </c>
      <c r="AW18" s="22">
        <f>IFERROR(VLOOKUP($AL18,'Great Eastern Run'!$J:$L,3,FALSE),0)</f>
        <v>36</v>
      </c>
      <c r="AX18" s="22">
        <f>IFERROR(VLOOKUP($AL18,'Fen 10'!$J:$L,3,FALSE),0)</f>
        <v>0</v>
      </c>
      <c r="AY18" s="22">
        <f>IFERROR(VLOOKUP($AL18,'The George Munday 10k'!$L:$O,4,FALSE),0)</f>
        <v>0</v>
      </c>
      <c r="AZ18" s="21">
        <f t="shared" si="4"/>
        <v>226</v>
      </c>
      <c r="BA18" s="21">
        <f t="shared" si="5"/>
        <v>5</v>
      </c>
      <c r="BB18" s="73">
        <f t="shared" si="8"/>
        <v>9</v>
      </c>
    </row>
    <row r="19" spans="2:54" x14ac:dyDescent="0.2">
      <c r="B19" s="20" t="s">
        <v>38</v>
      </c>
      <c r="C19" s="22">
        <f>IFERROR(VLOOKUP($B19,'Folksworth 15'!$B:$D,3,FALSE),0)</f>
        <v>50</v>
      </c>
      <c r="D19" s="22">
        <f>IFERROR(VLOOKUP($B19,'Dirt Run Irchester 7.5k'!$B:$D,3,FALSE),0)</f>
        <v>0</v>
      </c>
      <c r="E19" s="22">
        <f>IFERROR(VLOOKUP($B19,'Burghley 7'!$B:$D,3,FALSE),0)</f>
        <v>0</v>
      </c>
      <c r="F19" s="22">
        <f>IFERROR(VLOOKUP($B19,'King''s Cliffe Trail 10k'!$B:$D,3,FALSE),0)</f>
        <v>0</v>
      </c>
      <c r="G19" s="22">
        <f>IFERROR(VLOOKUP($B19,'Langtoft 10k'!B:F,3,FALSE),0)</f>
        <v>49</v>
      </c>
      <c r="H19" s="22">
        <f>IFERROR(VLOOKUP($B19,'The Grim Reaper 10 Mile'!$B:$D,3,FALSE),0)</f>
        <v>0</v>
      </c>
      <c r="I19" s="22">
        <f>IFERROR(VLOOKUP($B19,'Nene Valley Trail 10 Mile'!B:D,3,FALSE),0)</f>
        <v>49</v>
      </c>
      <c r="J19" s="22">
        <f>IFERROR(VLOOKUP($B19,'Whissendine 6ix'!$B:$D,3,FALSE),0)</f>
        <v>0</v>
      </c>
      <c r="K19" s="22">
        <f>IFERROR(VLOOKUP($B19,'Ponton Plod 10k'!$B:$D,3,FALSE),0)</f>
        <v>0</v>
      </c>
      <c r="L19" s="22">
        <f>IFERROR(VLOOKUP($B19,'Rutland Water parkrun'!$B:$D,3,FALSE),0)</f>
        <v>0</v>
      </c>
      <c r="M19" s="22">
        <f>IFERROR(VLOOKUP($B19,'Great Eastern Run'!$B:$D,3,FALSE),0)</f>
        <v>50</v>
      </c>
      <c r="N19" s="22">
        <f>IFERROR(VLOOKUP($B19,'Fen 10'!$B:$D,3,FALSE),0)</f>
        <v>0</v>
      </c>
      <c r="O19" s="22">
        <f>IFERROR(VLOOKUP($B19,'The George Munday 10k'!B:E,4,FALSE),0)</f>
        <v>0</v>
      </c>
      <c r="P19" s="21">
        <f t="shared" si="0"/>
        <v>198</v>
      </c>
      <c r="Q19" s="21">
        <f t="shared" si="1"/>
        <v>4</v>
      </c>
      <c r="R19" s="72">
        <f t="shared" si="6"/>
        <v>10</v>
      </c>
      <c r="T19" s="10" t="s">
        <v>14</v>
      </c>
      <c r="U19" s="22">
        <f>IFERROR(VLOOKUP($T19,'Folksworth 15'!$F:$H,3,FALSE),0)</f>
        <v>46</v>
      </c>
      <c r="V19" s="22">
        <f>IFERROR(VLOOKUP($T19,'Dirt Run Irchester 7.5k'!$F:$H,3,FALSE),0)</f>
        <v>0</v>
      </c>
      <c r="W19" s="22">
        <f>IFERROR(VLOOKUP($T19,'Burghley 7'!$F:$H,3,FALSE),0)</f>
        <v>0</v>
      </c>
      <c r="X19" s="22">
        <f>IFERROR(VLOOKUP($T19,'King''s Cliffe Trail 10k'!$F:$H,3,FALSE),0)</f>
        <v>0</v>
      </c>
      <c r="Y19" s="22">
        <f>IFERROR(VLOOKUP($T19,'Langtoft 10k'!F:H,3,FALSE),0)</f>
        <v>47</v>
      </c>
      <c r="Z19" s="22">
        <f>IFERROR(VLOOKUP($T19,'The Grim Reaper 10 Mile'!$F:$H,3,FALSE),0)</f>
        <v>0</v>
      </c>
      <c r="AA19" s="22">
        <f>IFERROR(VLOOKUP($T19,'Nene Valley Trail 10 Mile'!$F:$H,3,FALSE),0)</f>
        <v>0</v>
      </c>
      <c r="AB19" s="22">
        <f>IFERROR(VLOOKUP($T19,'Whissendine 6ix'!$F:$H,3,FALSE),0)</f>
        <v>43</v>
      </c>
      <c r="AC19" s="22">
        <f>IFERROR(VLOOKUP($T19,'Ponton Plod 10k'!$F:$H,3,FALSE),0)</f>
        <v>0</v>
      </c>
      <c r="AD19" s="22">
        <f>IFERROR(VLOOKUP($T19,'Rutland Water parkrun'!$F:$H,3,FALSE),0)</f>
        <v>45</v>
      </c>
      <c r="AE19" s="22">
        <f>IFERROR(VLOOKUP($T19,'Great Eastern Run'!$F:$H,3,FALSE),0)</f>
        <v>44</v>
      </c>
      <c r="AF19" s="22">
        <f>IFERROR(VLOOKUP($T19,'Fen 10'!$F:$H,3,FALSE),0)</f>
        <v>0</v>
      </c>
      <c r="AG19" s="22">
        <f>IFERROR(VLOOKUP($T19,'The George Munday 10k'!$G:$J,4,FALSE),0)</f>
        <v>0</v>
      </c>
      <c r="AH19" s="21">
        <f t="shared" si="2"/>
        <v>225</v>
      </c>
      <c r="AI19" s="21">
        <f t="shared" si="3"/>
        <v>5</v>
      </c>
      <c r="AJ19" s="73">
        <f t="shared" si="7"/>
        <v>9</v>
      </c>
      <c r="AL19" s="10" t="s">
        <v>129</v>
      </c>
      <c r="AM19" s="22">
        <f>IFERROR(VLOOKUP($AL19,'Folksworth 15'!$J:$L,3,FALSE),0)</f>
        <v>0</v>
      </c>
      <c r="AN19" s="22">
        <f>IFERROR(VLOOKUP($AL19,'Dirt Run Irchester 7.5k'!$J:$L,3,FALSE),0)</f>
        <v>0</v>
      </c>
      <c r="AO19" s="22">
        <f>IFERROR(VLOOKUP($AL19,'Burghley 7'!$J:$L,3,FALSE),0)</f>
        <v>38</v>
      </c>
      <c r="AP19" s="22">
        <f>IFERROR(VLOOKUP($AL19,'King''s Cliffe Trail 10k'!$J:$L,3,FALSE),0)</f>
        <v>47</v>
      </c>
      <c r="AQ19" s="22">
        <f>IFERROR(VLOOKUP($AL19,'Langtoft 10k'!J:L,3,FALSE),0)</f>
        <v>0</v>
      </c>
      <c r="AR19" s="22">
        <f>IFERROR(VLOOKUP($AL19,'The Grim Reaper 10 Mile'!$J:$L,3,FALSE),0)</f>
        <v>46</v>
      </c>
      <c r="AS19" s="22">
        <f>IFERROR(VLOOKUP($AL19,'Nene Valley Trail 10 Mile'!$J:$L,3,FALSE),0)</f>
        <v>45</v>
      </c>
      <c r="AT19" s="22">
        <f>IFERROR(VLOOKUP($AL19,'Whissendine 6ix'!$J:$L,3,FALSE),0)</f>
        <v>0</v>
      </c>
      <c r="AU19" s="22">
        <f>IFERROR(VLOOKUP($AL19,'Ponton Plod 10k'!$J:$L,3,FALSE),0)</f>
        <v>0</v>
      </c>
      <c r="AV19" s="22">
        <f>IFERROR(VLOOKUP($AL19,'Rutland Water parkrun'!$J:$L,3,FALSE),0)</f>
        <v>0</v>
      </c>
      <c r="AW19" s="22">
        <f>IFERROR(VLOOKUP($AL19,'Great Eastern Run'!$J:$L,3,FALSE),0)</f>
        <v>43</v>
      </c>
      <c r="AX19" s="22">
        <f>IFERROR(VLOOKUP($AL19,'Fen 10'!$J:$L,3,FALSE),0)</f>
        <v>0</v>
      </c>
      <c r="AY19" s="22">
        <f>IFERROR(VLOOKUP($AL19,'The George Munday 10k'!$L:$O,4,FALSE),0)</f>
        <v>0</v>
      </c>
      <c r="AZ19" s="21">
        <f t="shared" si="4"/>
        <v>219</v>
      </c>
      <c r="BA19" s="21">
        <f t="shared" si="5"/>
        <v>5</v>
      </c>
      <c r="BB19" s="73">
        <f t="shared" si="8"/>
        <v>10</v>
      </c>
    </row>
    <row r="20" spans="2:54" x14ac:dyDescent="0.2">
      <c r="B20" s="20" t="s">
        <v>111</v>
      </c>
      <c r="C20" s="22">
        <f>IFERROR(VLOOKUP($B20,'Folksworth 15'!$B:$D,3,FALSE),0)</f>
        <v>0</v>
      </c>
      <c r="D20" s="22">
        <f>IFERROR(VLOOKUP($B20,'Dirt Run Irchester 7.5k'!$B:$D,3,FALSE),0)</f>
        <v>0</v>
      </c>
      <c r="E20" s="22">
        <f>IFERROR(VLOOKUP($B20,'Burghley 7'!$B:$D,3,FALSE),0)</f>
        <v>41</v>
      </c>
      <c r="F20" s="22">
        <f>IFERROR(VLOOKUP($B20,'King''s Cliffe Trail 10k'!$B:$D,3,FALSE),0)</f>
        <v>40</v>
      </c>
      <c r="G20" s="22">
        <f>IFERROR(VLOOKUP($B20,'Langtoft 10k'!B:F,3,FALSE),0)</f>
        <v>39</v>
      </c>
      <c r="H20" s="22">
        <f>IFERROR(VLOOKUP($B20,'The Grim Reaper 10 Mile'!$B:$D,3,FALSE),0)</f>
        <v>0</v>
      </c>
      <c r="I20" s="22">
        <f>IFERROR(VLOOKUP($B20,'Nene Valley Trail 10 Mile'!B:D,3,FALSE),0)</f>
        <v>0</v>
      </c>
      <c r="J20" s="22">
        <f>IFERROR(VLOOKUP($B20,'Whissendine 6ix'!$B:$D,3,FALSE),0)</f>
        <v>0</v>
      </c>
      <c r="K20" s="22">
        <f>IFERROR(VLOOKUP($B20,'Ponton Plod 10k'!$B:$D,3,FALSE),0)</f>
        <v>0</v>
      </c>
      <c r="L20" s="22">
        <f>IFERROR(VLOOKUP($B20,'Rutland Water parkrun'!$B:$D,3,FALSE),0)</f>
        <v>37</v>
      </c>
      <c r="M20" s="22">
        <f>IFERROR(VLOOKUP($B20,'Great Eastern Run'!$B:$D,3,FALSE),0)</f>
        <v>0</v>
      </c>
      <c r="N20" s="22">
        <f>IFERROR(VLOOKUP($B20,'Fen 10'!$B:$D,3,FALSE),0)</f>
        <v>0</v>
      </c>
      <c r="O20" s="22">
        <f>IFERROR(VLOOKUP($B20,'The George Munday 10k'!B:E,4,FALSE),0)</f>
        <v>0</v>
      </c>
      <c r="P20" s="21">
        <f t="shared" si="0"/>
        <v>157</v>
      </c>
      <c r="Q20" s="21">
        <f t="shared" si="1"/>
        <v>4</v>
      </c>
      <c r="R20" s="72">
        <f t="shared" si="6"/>
        <v>11</v>
      </c>
      <c r="T20" s="20" t="s">
        <v>124</v>
      </c>
      <c r="U20" s="22">
        <f>IFERROR(VLOOKUP($T20,'Folksworth 15'!$F:$H,3,FALSE),0)</f>
        <v>0</v>
      </c>
      <c r="V20" s="22">
        <f>IFERROR(VLOOKUP($T20,'Dirt Run Irchester 7.5k'!$F:$H,3,FALSE),0)</f>
        <v>0</v>
      </c>
      <c r="W20" s="22">
        <f>IFERROR(VLOOKUP($T20,'Burghley 7'!$F:$H,3,FALSE),0)</f>
        <v>40</v>
      </c>
      <c r="X20" s="22">
        <f>IFERROR(VLOOKUP($T20,'King''s Cliffe Trail 10k'!$F:$H,3,FALSE),0)</f>
        <v>0</v>
      </c>
      <c r="Y20" s="22">
        <f>IFERROR(VLOOKUP($T20,'Langtoft 10k'!F:H,3,FALSE),0)</f>
        <v>46</v>
      </c>
      <c r="Z20" s="22">
        <f>IFERROR(VLOOKUP($T20,'The Grim Reaper 10 Mile'!$F:$H,3,FALSE),0)</f>
        <v>0</v>
      </c>
      <c r="AA20" s="22">
        <f>IFERROR(VLOOKUP($T20,'Nene Valley Trail 10 Mile'!$F:$H,3,FALSE),0)</f>
        <v>0</v>
      </c>
      <c r="AB20" s="22">
        <f>IFERROR(VLOOKUP($T20,'Whissendine 6ix'!$F:$H,3,FALSE),0)</f>
        <v>44</v>
      </c>
      <c r="AC20" s="22">
        <f>IFERROR(VLOOKUP($T20,'Ponton Plod 10k'!$F:$H,3,FALSE),0)</f>
        <v>0</v>
      </c>
      <c r="AD20" s="22">
        <f>IFERROR(VLOOKUP($T20,'Rutland Water parkrun'!$F:$H,3,FALSE),0)</f>
        <v>46</v>
      </c>
      <c r="AE20" s="22">
        <f>IFERROR(VLOOKUP($T20,'Great Eastern Run'!$F:$H,3,FALSE),0)</f>
        <v>36</v>
      </c>
      <c r="AF20" s="22">
        <f>IFERROR(VLOOKUP($T20,'Fen 10'!$F:$H,3,FALSE),0)</f>
        <v>0</v>
      </c>
      <c r="AG20" s="22">
        <f>IFERROR(VLOOKUP($T20,'The George Munday 10k'!$G:$J,4,FALSE),0)</f>
        <v>0</v>
      </c>
      <c r="AH20" s="21">
        <f t="shared" si="2"/>
        <v>212</v>
      </c>
      <c r="AI20" s="21">
        <f t="shared" si="3"/>
        <v>5</v>
      </c>
      <c r="AJ20" s="73">
        <f t="shared" si="7"/>
        <v>11</v>
      </c>
      <c r="AL20" s="10" t="s">
        <v>63</v>
      </c>
      <c r="AM20" s="22">
        <f>IFERROR(VLOOKUP($AL20,'Folksworth 15'!$J:$L,3,FALSE),0)</f>
        <v>30</v>
      </c>
      <c r="AN20" s="22">
        <f>IFERROR(VLOOKUP($AL20,'Dirt Run Irchester 7.5k'!$J:$L,3,FALSE),0)</f>
        <v>42</v>
      </c>
      <c r="AO20" s="22">
        <f>IFERROR(VLOOKUP($AL20,'Burghley 7'!$J:$L,3,FALSE),0)</f>
        <v>30</v>
      </c>
      <c r="AP20" s="22">
        <f>IFERROR(VLOOKUP($AL20,'King''s Cliffe Trail 10k'!$J:$L,3,FALSE),0)</f>
        <v>33</v>
      </c>
      <c r="AQ20" s="22">
        <f>IFERROR(VLOOKUP($AL20,'Langtoft 10k'!J:L,3,FALSE),0)</f>
        <v>30</v>
      </c>
      <c r="AR20" s="22">
        <f>IFERROR(VLOOKUP($AL20,'The Grim Reaper 10 Mile'!$J:$L,3,FALSE),0)</f>
        <v>39</v>
      </c>
      <c r="AS20" s="22">
        <f>IFERROR(VLOOKUP($AL20,'Nene Valley Trail 10 Mile'!$J:$L,3,FALSE),0)</f>
        <v>30</v>
      </c>
      <c r="AT20" s="22">
        <f>IFERROR(VLOOKUP($AL20,'Whissendine 6ix'!$J:$L,3,FALSE),0)</f>
        <v>0</v>
      </c>
      <c r="AU20" s="22">
        <f>IFERROR(VLOOKUP($AL20,'Ponton Plod 10k'!$J:$L,3,FALSE),0)</f>
        <v>43</v>
      </c>
      <c r="AV20" s="22">
        <f>IFERROR(VLOOKUP($AL20,'Rutland Water parkrun'!$J:$L,3,FALSE),0)</f>
        <v>0</v>
      </c>
      <c r="AW20" s="22">
        <f>IFERROR(VLOOKUP($AL20,'Great Eastern Run'!$J:$L,3,FALSE),0)</f>
        <v>0</v>
      </c>
      <c r="AX20" s="22">
        <f>IFERROR(VLOOKUP($AL20,'Fen 10'!$J:$L,3,FALSE),0)</f>
        <v>0</v>
      </c>
      <c r="AY20" s="22">
        <f>IFERROR(VLOOKUP($AL20,'The George Munday 10k'!$L:$O,4,FALSE),0)</f>
        <v>0</v>
      </c>
      <c r="AZ20" s="21">
        <f t="shared" si="4"/>
        <v>217</v>
      </c>
      <c r="BA20" s="21">
        <f t="shared" si="5"/>
        <v>8</v>
      </c>
      <c r="BB20" s="73">
        <f t="shared" si="8"/>
        <v>11</v>
      </c>
    </row>
    <row r="21" spans="2:54" x14ac:dyDescent="0.2">
      <c r="B21" s="20" t="s">
        <v>178</v>
      </c>
      <c r="C21" s="22">
        <f>IFERROR(VLOOKUP($B21,'Folksworth 15'!$B:$D,3,FALSE),0)</f>
        <v>0</v>
      </c>
      <c r="D21" s="22">
        <f>IFERROR(VLOOKUP($B21,'Dirt Run Irchester 7.5k'!$B:$D,3,FALSE),0)</f>
        <v>0</v>
      </c>
      <c r="E21" s="22">
        <f>IFERROR(VLOOKUP($B21,'Burghley 7'!$B:$D,3,FALSE),0)</f>
        <v>0</v>
      </c>
      <c r="F21" s="22">
        <f>IFERROR(VLOOKUP($B21,'King''s Cliffe Trail 10k'!$B:$D,3,FALSE),0)</f>
        <v>0</v>
      </c>
      <c r="G21" s="22">
        <f>IFERROR(VLOOKUP($B21,'Langtoft 10k'!B:F,3,FALSE),0)</f>
        <v>50</v>
      </c>
      <c r="H21" s="22">
        <f>IFERROR(VLOOKUP($B21,'The Grim Reaper 10 Mile'!$B:$D,3,FALSE),0)</f>
        <v>0</v>
      </c>
      <c r="I21" s="22">
        <f>IFERROR(VLOOKUP($B21,'Nene Valley Trail 10 Mile'!B:D,3,FALSE),0)</f>
        <v>0</v>
      </c>
      <c r="J21" s="22">
        <f>IFERROR(VLOOKUP($B21,'Whissendine 6ix'!$B:$D,3,FALSE),0)</f>
        <v>0</v>
      </c>
      <c r="K21" s="22">
        <f>IFERROR(VLOOKUP($B21,'Ponton Plod 10k'!$B:$D,3,FALSE),0)</f>
        <v>0</v>
      </c>
      <c r="L21" s="22">
        <f>IFERROR(VLOOKUP($B21,'Rutland Water parkrun'!$B:$D,3,FALSE),0)</f>
        <v>50</v>
      </c>
      <c r="M21" s="22">
        <f>IFERROR(VLOOKUP($B21,'Great Eastern Run'!$B:$D,3,FALSE),0)</f>
        <v>47</v>
      </c>
      <c r="N21" s="22">
        <f>IFERROR(VLOOKUP($B21,'Fen 10'!$B:$D,3,FALSE),0)</f>
        <v>0</v>
      </c>
      <c r="O21" s="22">
        <f>IFERROR(VLOOKUP($B21,'The George Munday 10k'!B:E,4,FALSE),0)</f>
        <v>0</v>
      </c>
      <c r="P21" s="21">
        <f t="shared" si="0"/>
        <v>147</v>
      </c>
      <c r="Q21" s="21">
        <f t="shared" si="1"/>
        <v>3</v>
      </c>
      <c r="R21" s="72">
        <f t="shared" si="6"/>
        <v>12</v>
      </c>
      <c r="T21" s="20" t="s">
        <v>129</v>
      </c>
      <c r="U21" s="22">
        <f>IFERROR(VLOOKUP($T21,'Folksworth 15'!$F:$H,3,FALSE),0)</f>
        <v>0</v>
      </c>
      <c r="V21" s="22">
        <f>IFERROR(VLOOKUP($T21,'Dirt Run Irchester 7.5k'!$F:$H,3,FALSE),0)</f>
        <v>0</v>
      </c>
      <c r="W21" s="22">
        <f>IFERROR(VLOOKUP($T21,'Burghley 7'!$F:$H,3,FALSE),0)</f>
        <v>35</v>
      </c>
      <c r="X21" s="22">
        <f>IFERROR(VLOOKUP($T21,'King''s Cliffe Trail 10k'!$F:$H,3,FALSE),0)</f>
        <v>46</v>
      </c>
      <c r="Y21" s="22">
        <f>IFERROR(VLOOKUP($T21,'Langtoft 10k'!F:H,3,FALSE),0)</f>
        <v>0</v>
      </c>
      <c r="Z21" s="22">
        <f>IFERROR(VLOOKUP($T21,'The Grim Reaper 10 Mile'!$F:$H,3,FALSE),0)</f>
        <v>45</v>
      </c>
      <c r="AA21" s="22">
        <f>IFERROR(VLOOKUP($T21,'Nene Valley Trail 10 Mile'!$F:$H,3,FALSE),0)</f>
        <v>44</v>
      </c>
      <c r="AB21" s="22">
        <f>IFERROR(VLOOKUP($T21,'Whissendine 6ix'!$F:$H,3,FALSE),0)</f>
        <v>0</v>
      </c>
      <c r="AC21" s="22">
        <f>IFERROR(VLOOKUP($T21,'Ponton Plod 10k'!$F:$H,3,FALSE),0)</f>
        <v>0</v>
      </c>
      <c r="AD21" s="22">
        <f>IFERROR(VLOOKUP($T21,'Rutland Water parkrun'!$F:$H,3,FALSE),0)</f>
        <v>0</v>
      </c>
      <c r="AE21" s="22">
        <f>IFERROR(VLOOKUP($T21,'Great Eastern Run'!$F:$H,3,FALSE),0)</f>
        <v>37</v>
      </c>
      <c r="AF21" s="22">
        <f>IFERROR(VLOOKUP($T21,'Fen 10'!$F:$H,3,FALSE),0)</f>
        <v>0</v>
      </c>
      <c r="AG21" s="22">
        <f>IFERROR(VLOOKUP($T21,'The George Munday 10k'!$G:$J,4,FALSE),0)</f>
        <v>0</v>
      </c>
      <c r="AH21" s="21">
        <f t="shared" si="2"/>
        <v>207</v>
      </c>
      <c r="AI21" s="21">
        <f t="shared" si="3"/>
        <v>5</v>
      </c>
      <c r="AJ21" s="73">
        <f t="shared" si="7"/>
        <v>12</v>
      </c>
      <c r="AL21" s="10" t="s">
        <v>120</v>
      </c>
      <c r="AM21" s="22">
        <f>IFERROR(VLOOKUP($AL21,'Folksworth 15'!$J:$L,3,FALSE),0)</f>
        <v>0</v>
      </c>
      <c r="AN21" s="22">
        <f>IFERROR(VLOOKUP($AL21,'Dirt Run Irchester 7.5k'!$J:$L,3,FALSE),0)</f>
        <v>0</v>
      </c>
      <c r="AO21" s="22">
        <f>IFERROR(VLOOKUP($AL21,'Burghley 7'!$J:$L,3,FALSE),0)</f>
        <v>44</v>
      </c>
      <c r="AP21" s="22">
        <f>IFERROR(VLOOKUP($AL21,'King''s Cliffe Trail 10k'!$J:$L,3,FALSE),0)</f>
        <v>45</v>
      </c>
      <c r="AQ21" s="22">
        <f>IFERROR(VLOOKUP($AL21,'Langtoft 10k'!J:L,3,FALSE),0)</f>
        <v>44</v>
      </c>
      <c r="AR21" s="22">
        <f>IFERROR(VLOOKUP($AL21,'The Grim Reaper 10 Mile'!$J:$L,3,FALSE),0)</f>
        <v>0</v>
      </c>
      <c r="AS21" s="22">
        <f>IFERROR(VLOOKUP($AL21,'Nene Valley Trail 10 Mile'!$J:$L,3,FALSE),0)</f>
        <v>0</v>
      </c>
      <c r="AT21" s="22">
        <f>IFERROR(VLOOKUP($AL21,'Whissendine 6ix'!$J:$L,3,FALSE),0)</f>
        <v>41</v>
      </c>
      <c r="AU21" s="22">
        <f>IFERROR(VLOOKUP($AL21,'Ponton Plod 10k'!$J:$L,3,FALSE),0)</f>
        <v>0</v>
      </c>
      <c r="AV21" s="22">
        <f>IFERROR(VLOOKUP($AL21,'Rutland Water parkrun'!$J:$L,3,FALSE),0)</f>
        <v>39</v>
      </c>
      <c r="AW21" s="22">
        <f>IFERROR(VLOOKUP($AL21,'Great Eastern Run'!$J:$L,3,FALSE),0)</f>
        <v>0</v>
      </c>
      <c r="AX21" s="22">
        <f>IFERROR(VLOOKUP($AL21,'Fen 10'!$J:$L,3,FALSE),0)</f>
        <v>0</v>
      </c>
      <c r="AY21" s="22">
        <f>IFERROR(VLOOKUP($AL21,'The George Munday 10k'!$L:$O,4,FALSE),0)</f>
        <v>0</v>
      </c>
      <c r="AZ21" s="21">
        <f t="shared" si="4"/>
        <v>213</v>
      </c>
      <c r="BA21" s="21">
        <f t="shared" si="5"/>
        <v>5</v>
      </c>
      <c r="BB21" s="73">
        <f t="shared" si="8"/>
        <v>12</v>
      </c>
    </row>
    <row r="22" spans="2:54" x14ac:dyDescent="0.2">
      <c r="B22" s="20" t="s">
        <v>39</v>
      </c>
      <c r="C22" s="22">
        <f>IFERROR(VLOOKUP($B22,'Folksworth 15'!$B:$D,3,FALSE),0)</f>
        <v>48</v>
      </c>
      <c r="D22" s="22">
        <f>IFERROR(VLOOKUP($B22,'Dirt Run Irchester 7.5k'!$B:$D,3,FALSE),0)</f>
        <v>0</v>
      </c>
      <c r="E22" s="22">
        <f>IFERROR(VLOOKUP($B22,'Burghley 7'!$B:$D,3,FALSE),0)</f>
        <v>0</v>
      </c>
      <c r="F22" s="22">
        <f>IFERROR(VLOOKUP($B22,'King''s Cliffe Trail 10k'!$B:$D,3,FALSE),0)</f>
        <v>48</v>
      </c>
      <c r="G22" s="22">
        <f>IFERROR(VLOOKUP($B22,'Langtoft 10k'!B:F,3,FALSE),0)</f>
        <v>0</v>
      </c>
      <c r="H22" s="22">
        <f>IFERROR(VLOOKUP($B22,'The Grim Reaper 10 Mile'!$B:$D,3,FALSE),0)</f>
        <v>0</v>
      </c>
      <c r="I22" s="22">
        <f>IFERROR(VLOOKUP($B22,'Nene Valley Trail 10 Mile'!B:D,3,FALSE),0)</f>
        <v>0</v>
      </c>
      <c r="J22" s="22">
        <f>IFERROR(VLOOKUP($B22,'Whissendine 6ix'!$B:$D,3,FALSE),0)</f>
        <v>50</v>
      </c>
      <c r="K22" s="22">
        <f>IFERROR(VLOOKUP($B22,'Ponton Plod 10k'!$B:$D,3,FALSE),0)</f>
        <v>0</v>
      </c>
      <c r="L22" s="22">
        <f>IFERROR(VLOOKUP($B22,'Rutland Water parkrun'!$B:$D,3,FALSE),0)</f>
        <v>0</v>
      </c>
      <c r="M22" s="22">
        <f>IFERROR(VLOOKUP($B22,'Great Eastern Run'!$B:$D,3,FALSE),0)</f>
        <v>0</v>
      </c>
      <c r="N22" s="22">
        <f>IFERROR(VLOOKUP($B22,'Fen 10'!$B:$D,3,FALSE),0)</f>
        <v>0</v>
      </c>
      <c r="O22" s="22">
        <f>IFERROR(VLOOKUP($B22,'The George Munday 10k'!B:E,4,FALSE),0)</f>
        <v>0</v>
      </c>
      <c r="P22" s="21">
        <f t="shared" si="0"/>
        <v>146</v>
      </c>
      <c r="Q22" s="21">
        <f t="shared" si="1"/>
        <v>3</v>
      </c>
      <c r="R22" s="72">
        <f t="shared" si="6"/>
        <v>13</v>
      </c>
      <c r="T22" s="10" t="s">
        <v>105</v>
      </c>
      <c r="U22" s="22">
        <f>IFERROR(VLOOKUP($T22,'Folksworth 15'!$F:$H,3,FALSE),0)</f>
        <v>0</v>
      </c>
      <c r="V22" s="22">
        <f>IFERROR(VLOOKUP($T22,'Dirt Run Irchester 7.5k'!$F:$H,3,FALSE),0)</f>
        <v>50</v>
      </c>
      <c r="W22" s="22">
        <f>IFERROR(VLOOKUP($T22,'Burghley 7'!$F:$H,3,FALSE),0)</f>
        <v>46</v>
      </c>
      <c r="X22" s="22">
        <f>IFERROR(VLOOKUP($T22,'King''s Cliffe Trail 10k'!$F:$H,3,FALSE),0)</f>
        <v>0</v>
      </c>
      <c r="Y22" s="22">
        <f>IFERROR(VLOOKUP($T22,'Langtoft 10k'!F:H,3,FALSE),0)</f>
        <v>0</v>
      </c>
      <c r="Z22" s="22">
        <f>IFERROR(VLOOKUP($T22,'The Grim Reaper 10 Mile'!$F:$H,3,FALSE),0)</f>
        <v>0</v>
      </c>
      <c r="AA22" s="22">
        <f>IFERROR(VLOOKUP($T22,'Nene Valley Trail 10 Mile'!$F:$H,3,FALSE),0)</f>
        <v>0</v>
      </c>
      <c r="AB22" s="22">
        <f>IFERROR(VLOOKUP($T22,'Whissendine 6ix'!$F:$H,3,FALSE),0)</f>
        <v>46</v>
      </c>
      <c r="AC22" s="22">
        <f>IFERROR(VLOOKUP($T22,'Ponton Plod 10k'!$F:$H,3,FALSE),0)</f>
        <v>0</v>
      </c>
      <c r="AD22" s="22">
        <f>IFERROR(VLOOKUP($T22,'Rutland Water parkrun'!$F:$H,3,FALSE),0)</f>
        <v>0</v>
      </c>
      <c r="AE22" s="22">
        <f>IFERROR(VLOOKUP($T22,'Great Eastern Run'!$F:$H,3,FALSE),0)</f>
        <v>47</v>
      </c>
      <c r="AF22" s="22">
        <f>IFERROR(VLOOKUP($T22,'Fen 10'!$F:$H,3,FALSE),0)</f>
        <v>0</v>
      </c>
      <c r="AG22" s="22">
        <f>IFERROR(VLOOKUP($T22,'The George Munday 10k'!$G:$J,4,FALSE),0)</f>
        <v>0</v>
      </c>
      <c r="AH22" s="21">
        <f t="shared" si="2"/>
        <v>189</v>
      </c>
      <c r="AI22" s="21">
        <f t="shared" si="3"/>
        <v>4</v>
      </c>
      <c r="AJ22" s="73">
        <f t="shared" si="7"/>
        <v>13</v>
      </c>
      <c r="AL22" s="10" t="s">
        <v>23</v>
      </c>
      <c r="AM22" s="22">
        <f>IFERROR(VLOOKUP($AL22,'Folksworth 15'!$J:$L,3,FALSE),0)</f>
        <v>30</v>
      </c>
      <c r="AN22" s="22">
        <f>IFERROR(VLOOKUP($AL22,'Dirt Run Irchester 7.5k'!$J:$L,3,FALSE),0)</f>
        <v>39</v>
      </c>
      <c r="AO22" s="22">
        <f>IFERROR(VLOOKUP($AL22,'Burghley 7'!$J:$L,3,FALSE),0)</f>
        <v>30</v>
      </c>
      <c r="AP22" s="22">
        <f>IFERROR(VLOOKUP($AL22,'King''s Cliffe Trail 10k'!$J:$L,3,FALSE),0)</f>
        <v>0</v>
      </c>
      <c r="AQ22" s="22">
        <f>IFERROR(VLOOKUP($AL22,'Langtoft 10k'!J:L,3,FALSE),0)</f>
        <v>30</v>
      </c>
      <c r="AR22" s="22">
        <f>IFERROR(VLOOKUP($AL22,'The Grim Reaper 10 Mile'!$J:$L,3,FALSE),0)</f>
        <v>38</v>
      </c>
      <c r="AS22" s="22">
        <f>IFERROR(VLOOKUP($AL22,'Nene Valley Trail 10 Mile'!$J:$L,3,FALSE),0)</f>
        <v>30</v>
      </c>
      <c r="AT22" s="22">
        <f>IFERROR(VLOOKUP($AL22,'Whissendine 6ix'!$J:$L,3,FALSE),0)</f>
        <v>0</v>
      </c>
      <c r="AU22" s="22">
        <f>IFERROR(VLOOKUP($AL22,'Ponton Plod 10k'!$J:$L,3,FALSE),0)</f>
        <v>42</v>
      </c>
      <c r="AV22" s="22">
        <f>IFERROR(VLOOKUP($AL22,'Rutland Water parkrun'!$J:$L,3,FALSE),0)</f>
        <v>30</v>
      </c>
      <c r="AW22" s="22">
        <f>IFERROR(VLOOKUP($AL22,'Great Eastern Run'!$J:$L,3,FALSE),0)</f>
        <v>30</v>
      </c>
      <c r="AX22" s="22">
        <f>IFERROR(VLOOKUP($AL22,'Fen 10'!$J:$L,3,FALSE),0)</f>
        <v>0</v>
      </c>
      <c r="AY22" s="22">
        <f>IFERROR(VLOOKUP($AL22,'The George Munday 10k'!$L:$O,4,FALSE),0)</f>
        <v>0</v>
      </c>
      <c r="AZ22" s="21">
        <f t="shared" si="4"/>
        <v>209</v>
      </c>
      <c r="BA22" s="21">
        <f t="shared" si="5"/>
        <v>9</v>
      </c>
      <c r="BB22" s="73">
        <f t="shared" si="8"/>
        <v>13</v>
      </c>
    </row>
    <row r="23" spans="2:54" x14ac:dyDescent="0.2">
      <c r="B23" s="20" t="s">
        <v>22</v>
      </c>
      <c r="C23" s="22">
        <f>IFERROR(VLOOKUP($B23,'Folksworth 15'!$B:$D,3,FALSE),0)</f>
        <v>44</v>
      </c>
      <c r="D23" s="22">
        <f>IFERROR(VLOOKUP($B23,'Dirt Run Irchester 7.5k'!$B:$D,3,FALSE),0)</f>
        <v>0</v>
      </c>
      <c r="E23" s="22">
        <f>IFERROR(VLOOKUP($B23,'Burghley 7'!$B:$D,3,FALSE),0)</f>
        <v>0</v>
      </c>
      <c r="F23" s="22">
        <f>IFERROR(VLOOKUP($B23,'King''s Cliffe Trail 10k'!$B:$D,3,FALSE),0)</f>
        <v>0</v>
      </c>
      <c r="G23" s="22">
        <f>IFERROR(VLOOKUP($B23,'Langtoft 10k'!B:F,3,FALSE),0)</f>
        <v>0</v>
      </c>
      <c r="H23" s="22">
        <f>IFERROR(VLOOKUP($B23,'The Grim Reaper 10 Mile'!$B:$D,3,FALSE),0)</f>
        <v>0</v>
      </c>
      <c r="I23" s="22">
        <f>IFERROR(VLOOKUP($B23,'Nene Valley Trail 10 Mile'!B:D,3,FALSE),0)</f>
        <v>0</v>
      </c>
      <c r="J23" s="22">
        <f>IFERROR(VLOOKUP($B23,'Whissendine 6ix'!$B:$D,3,FALSE),0)</f>
        <v>0</v>
      </c>
      <c r="K23" s="22">
        <f>IFERROR(VLOOKUP($B23,'Ponton Plod 10k'!$B:$D,3,FALSE),0)</f>
        <v>0</v>
      </c>
      <c r="L23" s="22">
        <f>IFERROR(VLOOKUP($B23,'Rutland Water parkrun'!$B:$D,3,FALSE),0)</f>
        <v>47</v>
      </c>
      <c r="M23" s="22">
        <f>IFERROR(VLOOKUP($B23,'Great Eastern Run'!$B:$D,3,FALSE),0)</f>
        <v>45</v>
      </c>
      <c r="N23" s="22">
        <f>IFERROR(VLOOKUP($B23,'Fen 10'!$B:$D,3,FALSE),0)</f>
        <v>0</v>
      </c>
      <c r="O23" s="22">
        <f>IFERROR(VLOOKUP($B23,'The George Munday 10k'!B:E,4,FALSE),0)</f>
        <v>0</v>
      </c>
      <c r="P23" s="21">
        <f t="shared" si="0"/>
        <v>136</v>
      </c>
      <c r="Q23" s="21">
        <f t="shared" si="1"/>
        <v>3</v>
      </c>
      <c r="R23" s="72">
        <f t="shared" si="6"/>
        <v>14</v>
      </c>
      <c r="T23" s="10" t="s">
        <v>33</v>
      </c>
      <c r="U23" s="22">
        <f>IFERROR(VLOOKUP($T23,'Folksworth 15'!$F:$H,3,FALSE),0)</f>
        <v>47</v>
      </c>
      <c r="V23" s="22">
        <f>IFERROR(VLOOKUP($T23,'Dirt Run Irchester 7.5k'!$F:$H,3,FALSE),0)</f>
        <v>0</v>
      </c>
      <c r="W23" s="22">
        <f>IFERROR(VLOOKUP($T23,'Burghley 7'!$F:$H,3,FALSE),0)</f>
        <v>45</v>
      </c>
      <c r="X23" s="22">
        <f>IFERROR(VLOOKUP($T23,'King''s Cliffe Trail 10k'!$F:$H,3,FALSE),0)</f>
        <v>0</v>
      </c>
      <c r="Y23" s="22">
        <f>IFERROR(VLOOKUP($T23,'Langtoft 10k'!F:H,3,FALSE),0)</f>
        <v>48</v>
      </c>
      <c r="Z23" s="22">
        <f>IFERROR(VLOOKUP($T23,'The Grim Reaper 10 Mile'!$F:$H,3,FALSE),0)</f>
        <v>0</v>
      </c>
      <c r="AA23" s="22">
        <f>IFERROR(VLOOKUP($T23,'Nene Valley Trail 10 Mile'!$F:$H,3,FALSE),0)</f>
        <v>0</v>
      </c>
      <c r="AB23" s="22">
        <f>IFERROR(VLOOKUP($T23,'Whissendine 6ix'!$F:$H,3,FALSE),0)</f>
        <v>0</v>
      </c>
      <c r="AC23" s="22">
        <f>IFERROR(VLOOKUP($T23,'Ponton Plod 10k'!$F:$H,3,FALSE),0)</f>
        <v>0</v>
      </c>
      <c r="AD23" s="22">
        <f>IFERROR(VLOOKUP($T23,'Rutland Water parkrun'!$F:$H,3,FALSE),0)</f>
        <v>0</v>
      </c>
      <c r="AE23" s="22">
        <f>IFERROR(VLOOKUP($T23,'Great Eastern Run'!$F:$H,3,FALSE),0)</f>
        <v>45</v>
      </c>
      <c r="AF23" s="22">
        <f>IFERROR(VLOOKUP($T23,'Fen 10'!$F:$H,3,FALSE),0)</f>
        <v>0</v>
      </c>
      <c r="AG23" s="22">
        <f>IFERROR(VLOOKUP($T23,'The George Munday 10k'!$G:$J,4,FALSE),0)</f>
        <v>0</v>
      </c>
      <c r="AH23" s="21">
        <f t="shared" si="2"/>
        <v>185</v>
      </c>
      <c r="AI23" s="21">
        <f t="shared" si="3"/>
        <v>4</v>
      </c>
      <c r="AJ23" s="73">
        <f t="shared" si="7"/>
        <v>14</v>
      </c>
      <c r="AL23" s="10" t="s">
        <v>25</v>
      </c>
      <c r="AM23" s="22">
        <f>IFERROR(VLOOKUP($AL23,'Folksworth 15'!$J:$L,3,FALSE),0)</f>
        <v>32</v>
      </c>
      <c r="AN23" s="22">
        <f>IFERROR(VLOOKUP($AL23,'Dirt Run Irchester 7.5k'!$J:$L,3,FALSE),0)</f>
        <v>45</v>
      </c>
      <c r="AO23" s="22">
        <f>IFERROR(VLOOKUP($AL23,'Burghley 7'!$J:$L,3,FALSE),0)</f>
        <v>0</v>
      </c>
      <c r="AP23" s="22">
        <f>IFERROR(VLOOKUP($AL23,'King''s Cliffe Trail 10k'!$J:$L,3,FALSE),0)</f>
        <v>0</v>
      </c>
      <c r="AQ23" s="22">
        <f>IFERROR(VLOOKUP($AL23,'Langtoft 10k'!J:L,3,FALSE),0)</f>
        <v>31</v>
      </c>
      <c r="AR23" s="22">
        <f>IFERROR(VLOOKUP($AL23,'The Grim Reaper 10 Mile'!$J:$L,3,FALSE),0)</f>
        <v>0</v>
      </c>
      <c r="AS23" s="22">
        <f>IFERROR(VLOOKUP($AL23,'Nene Valley Trail 10 Mile'!$J:$L,3,FALSE),0)</f>
        <v>37</v>
      </c>
      <c r="AT23" s="22">
        <f>IFERROR(VLOOKUP($AL23,'Whissendine 6ix'!$J:$L,3,FALSE),0)</f>
        <v>34</v>
      </c>
      <c r="AU23" s="22">
        <f>IFERROR(VLOOKUP($AL23,'Ponton Plod 10k'!$J:$L,3,FALSE),0)</f>
        <v>0</v>
      </c>
      <c r="AV23" s="22">
        <f>IFERROR(VLOOKUP($AL23,'Rutland Water parkrun'!$J:$L,3,FALSE),0)</f>
        <v>30</v>
      </c>
      <c r="AW23" s="22">
        <f>IFERROR(VLOOKUP($AL23,'Great Eastern Run'!$J:$L,3,FALSE),0)</f>
        <v>0</v>
      </c>
      <c r="AX23" s="22">
        <f>IFERROR(VLOOKUP($AL23,'Fen 10'!$J:$L,3,FALSE),0)</f>
        <v>0</v>
      </c>
      <c r="AY23" s="22">
        <f>IFERROR(VLOOKUP($AL23,'The George Munday 10k'!$L:$O,4,FALSE),0)</f>
        <v>0</v>
      </c>
      <c r="AZ23" s="21">
        <f t="shared" si="4"/>
        <v>209</v>
      </c>
      <c r="BA23" s="21">
        <f t="shared" si="5"/>
        <v>6</v>
      </c>
      <c r="BB23" s="73">
        <f t="shared" si="8"/>
        <v>13</v>
      </c>
    </row>
    <row r="24" spans="2:54" x14ac:dyDescent="0.2">
      <c r="B24" s="20" t="s">
        <v>114</v>
      </c>
      <c r="C24" s="22">
        <f>IFERROR(VLOOKUP($B24,'Folksworth 15'!$B:$D,3,FALSE),0)</f>
        <v>0</v>
      </c>
      <c r="D24" s="22">
        <f>IFERROR(VLOOKUP($B24,'Dirt Run Irchester 7.5k'!$B:$D,3,FALSE),0)</f>
        <v>0</v>
      </c>
      <c r="E24" s="22">
        <f>IFERROR(VLOOKUP($B24,'Burghley 7'!$B:$D,3,FALSE),0)</f>
        <v>37</v>
      </c>
      <c r="F24" s="22">
        <f>IFERROR(VLOOKUP($B24,'King''s Cliffe Trail 10k'!$B:$D,3,FALSE),0)</f>
        <v>32</v>
      </c>
      <c r="G24" s="22">
        <f>IFERROR(VLOOKUP($B24,'Langtoft 10k'!B:F,3,FALSE),0)</f>
        <v>0</v>
      </c>
      <c r="H24" s="22">
        <f>IFERROR(VLOOKUP($B24,'The Grim Reaper 10 Mile'!$B:$D,3,FALSE),0)</f>
        <v>0</v>
      </c>
      <c r="I24" s="22">
        <f>IFERROR(VLOOKUP($B24,'Nene Valley Trail 10 Mile'!B:D,3,FALSE),0)</f>
        <v>0</v>
      </c>
      <c r="J24" s="22">
        <f>IFERROR(VLOOKUP($B24,'Whissendine 6ix'!$B:$D,3,FALSE),0)</f>
        <v>0</v>
      </c>
      <c r="K24" s="22">
        <f>IFERROR(VLOOKUP($B24,'Ponton Plod 10k'!$B:$D,3,FALSE),0)</f>
        <v>0</v>
      </c>
      <c r="L24" s="22">
        <f>IFERROR(VLOOKUP($B24,'Rutland Water parkrun'!$B:$D,3,FALSE),0)</f>
        <v>33</v>
      </c>
      <c r="M24" s="22">
        <f>IFERROR(VLOOKUP($B24,'Great Eastern Run'!$B:$D,3,FALSE),0)</f>
        <v>32</v>
      </c>
      <c r="N24" s="22">
        <f>IFERROR(VLOOKUP($B24,'Fen 10'!$B:$D,3,FALSE),0)</f>
        <v>0</v>
      </c>
      <c r="O24" s="22">
        <f>IFERROR(VLOOKUP($B24,'The George Munday 10k'!B:E,4,FALSE),0)</f>
        <v>0</v>
      </c>
      <c r="P24" s="21">
        <f t="shared" si="0"/>
        <v>134</v>
      </c>
      <c r="Q24" s="21">
        <f t="shared" si="1"/>
        <v>4</v>
      </c>
      <c r="R24" s="72">
        <f t="shared" si="6"/>
        <v>15</v>
      </c>
      <c r="T24" s="10" t="s">
        <v>174</v>
      </c>
      <c r="U24" s="22">
        <f>IFERROR(VLOOKUP($T24,'Folksworth 15'!$F:$H,3,FALSE),0)</f>
        <v>0</v>
      </c>
      <c r="V24" s="22">
        <f>IFERROR(VLOOKUP($T24,'Dirt Run Irchester 7.5k'!$F:$H,3,FALSE),0)</f>
        <v>0</v>
      </c>
      <c r="W24" s="22">
        <f>IFERROR(VLOOKUP($T24,'Burghley 7'!$F:$H,3,FALSE),0)</f>
        <v>0</v>
      </c>
      <c r="X24" s="22">
        <f>IFERROR(VLOOKUP($T24,'King''s Cliffe Trail 10k'!$F:$H,3,FALSE),0)</f>
        <v>41</v>
      </c>
      <c r="Y24" s="22">
        <f>IFERROR(VLOOKUP($T24,'Langtoft 10k'!F:H,3,FALSE),0)</f>
        <v>0</v>
      </c>
      <c r="Z24" s="22">
        <f>IFERROR(VLOOKUP($T24,'The Grim Reaper 10 Mile'!$F:$H,3,FALSE),0)</f>
        <v>0</v>
      </c>
      <c r="AA24" s="22">
        <f>IFERROR(VLOOKUP($T24,'Nene Valley Trail 10 Mile'!$F:$H,3,FALSE),0)</f>
        <v>42</v>
      </c>
      <c r="AB24" s="22">
        <f>IFERROR(VLOOKUP($T24,'Whissendine 6ix'!$F:$H,3,FALSE),0)</f>
        <v>32</v>
      </c>
      <c r="AC24" s="22">
        <f>IFERROR(VLOOKUP($T24,'Ponton Plod 10k'!$F:$H,3,FALSE),0)</f>
        <v>0</v>
      </c>
      <c r="AD24" s="22">
        <f>IFERROR(VLOOKUP($T24,'Rutland Water parkrun'!$F:$H,3,FALSE),0)</f>
        <v>30</v>
      </c>
      <c r="AE24" s="22">
        <f>IFERROR(VLOOKUP($T24,'Great Eastern Run'!$F:$H,3,FALSE),0)</f>
        <v>30</v>
      </c>
      <c r="AF24" s="22">
        <f>IFERROR(VLOOKUP($T24,'Fen 10'!$F:$H,3,FALSE),0)</f>
        <v>0</v>
      </c>
      <c r="AG24" s="22">
        <f>IFERROR(VLOOKUP($T24,'The George Munday 10k'!$G:$J,4,FALSE),0)</f>
        <v>0</v>
      </c>
      <c r="AH24" s="21">
        <f t="shared" si="2"/>
        <v>175</v>
      </c>
      <c r="AI24" s="21">
        <f t="shared" si="3"/>
        <v>5</v>
      </c>
      <c r="AJ24" s="73">
        <f t="shared" si="7"/>
        <v>15</v>
      </c>
      <c r="AL24" s="10" t="s">
        <v>14</v>
      </c>
      <c r="AM24" s="22">
        <f>IFERROR(VLOOKUP($AL24,'Folksworth 15'!$J:$L,3,FALSE),0)</f>
        <v>42</v>
      </c>
      <c r="AN24" s="22">
        <f>IFERROR(VLOOKUP($AL24,'Dirt Run Irchester 7.5k'!$J:$L,3,FALSE),0)</f>
        <v>0</v>
      </c>
      <c r="AO24" s="22">
        <f>IFERROR(VLOOKUP($AL24,'Burghley 7'!$J:$L,3,FALSE),0)</f>
        <v>0</v>
      </c>
      <c r="AP24" s="22">
        <f>IFERROR(VLOOKUP($AL24,'King''s Cliffe Trail 10k'!$J:$L,3,FALSE),0)</f>
        <v>0</v>
      </c>
      <c r="AQ24" s="22">
        <f>IFERROR(VLOOKUP($AL24,'Langtoft 10k'!J:L,3,FALSE),0)</f>
        <v>43</v>
      </c>
      <c r="AR24" s="22">
        <f>IFERROR(VLOOKUP($AL24,'The Grim Reaper 10 Mile'!$J:$L,3,FALSE),0)</f>
        <v>0</v>
      </c>
      <c r="AS24" s="22">
        <f>IFERROR(VLOOKUP($AL24,'Nene Valley Trail 10 Mile'!$J:$L,3,FALSE),0)</f>
        <v>0</v>
      </c>
      <c r="AT24" s="22">
        <f>IFERROR(VLOOKUP($AL24,'Whissendine 6ix'!$J:$L,3,FALSE),0)</f>
        <v>43</v>
      </c>
      <c r="AU24" s="22">
        <f>IFERROR(VLOOKUP($AL24,'Ponton Plod 10k'!$J:$L,3,FALSE),0)</f>
        <v>0</v>
      </c>
      <c r="AV24" s="22">
        <f>IFERROR(VLOOKUP($AL24,'Rutland Water parkrun'!$J:$L,3,FALSE),0)</f>
        <v>41</v>
      </c>
      <c r="AW24" s="22">
        <f>IFERROR(VLOOKUP($AL24,'Great Eastern Run'!$J:$L,3,FALSE),0)</f>
        <v>40</v>
      </c>
      <c r="AX24" s="22">
        <f>IFERROR(VLOOKUP($AL24,'Fen 10'!$J:$L,3,FALSE),0)</f>
        <v>0</v>
      </c>
      <c r="AY24" s="22">
        <f>IFERROR(VLOOKUP($AL24,'The George Munday 10k'!$L:$O,4,FALSE),0)</f>
        <v>0</v>
      </c>
      <c r="AZ24" s="21">
        <f t="shared" si="4"/>
        <v>209</v>
      </c>
      <c r="BA24" s="21">
        <f t="shared" si="5"/>
        <v>5</v>
      </c>
      <c r="BB24" s="73">
        <f t="shared" si="8"/>
        <v>13</v>
      </c>
    </row>
    <row r="25" spans="2:54" x14ac:dyDescent="0.2">
      <c r="B25" s="10" t="s">
        <v>148</v>
      </c>
      <c r="C25" s="22">
        <f>IFERROR(VLOOKUP($B25,'Folksworth 15'!$B:$D,3,FALSE),0)</f>
        <v>0</v>
      </c>
      <c r="D25" s="22">
        <f>IFERROR(VLOOKUP($B25,'Dirt Run Irchester 7.5k'!$B:$D,3,FALSE),0)</f>
        <v>0</v>
      </c>
      <c r="E25" s="22">
        <f>IFERROR(VLOOKUP($B25,'Burghley 7'!$B:$D,3,FALSE),0)</f>
        <v>0</v>
      </c>
      <c r="F25" s="22">
        <f>IFERROR(VLOOKUP($B25,'King''s Cliffe Trail 10k'!$B:$D,3,FALSE),0)</f>
        <v>43</v>
      </c>
      <c r="G25" s="22">
        <f>IFERROR(VLOOKUP($B25,'Langtoft 10k'!B:F,3,FALSE),0)</f>
        <v>0</v>
      </c>
      <c r="H25" s="22">
        <f>IFERROR(VLOOKUP($B25,'The Grim Reaper 10 Mile'!$B:$D,3,FALSE),0)</f>
        <v>0</v>
      </c>
      <c r="I25" s="22">
        <f>IFERROR(VLOOKUP($B25,'Nene Valley Trail 10 Mile'!B:D,3,FALSE),0)</f>
        <v>44</v>
      </c>
      <c r="J25" s="22">
        <f>IFERROR(VLOOKUP($B25,'Whissendine 6ix'!$B:$D,3,FALSE),0)</f>
        <v>0</v>
      </c>
      <c r="K25" s="22">
        <f>IFERROR(VLOOKUP($B25,'Ponton Plod 10k'!$B:$D,3,FALSE),0)</f>
        <v>0</v>
      </c>
      <c r="L25" s="22">
        <f>IFERROR(VLOOKUP($B25,'Rutland Water parkrun'!$B:$D,3,FALSE),0)</f>
        <v>0</v>
      </c>
      <c r="M25" s="22">
        <f>IFERROR(VLOOKUP($B25,'Great Eastern Run'!$B:$D,3,FALSE),0)</f>
        <v>46</v>
      </c>
      <c r="N25" s="22">
        <f>IFERROR(VLOOKUP($B25,'Fen 10'!$B:$D,3,FALSE),0)</f>
        <v>0</v>
      </c>
      <c r="O25" s="22">
        <f>IFERROR(VLOOKUP($B25,'The George Munday 10k'!B:E,4,FALSE),0)</f>
        <v>0</v>
      </c>
      <c r="P25" s="21">
        <f t="shared" si="0"/>
        <v>133</v>
      </c>
      <c r="Q25" s="21">
        <f t="shared" si="1"/>
        <v>3</v>
      </c>
      <c r="R25" s="72">
        <f t="shared" si="6"/>
        <v>16</v>
      </c>
      <c r="T25" s="10" t="s">
        <v>140</v>
      </c>
      <c r="U25" s="22">
        <f>IFERROR(VLOOKUP($T25,'Folksworth 15'!$F:$H,3,FALSE),0)</f>
        <v>0</v>
      </c>
      <c r="V25" s="22">
        <f>IFERROR(VLOOKUP($T25,'Dirt Run Irchester 7.5k'!$F:$H,3,FALSE),0)</f>
        <v>0</v>
      </c>
      <c r="W25" s="22">
        <f>IFERROR(VLOOKUP($T25,'Burghley 7'!$F:$H,3,FALSE),0)</f>
        <v>30</v>
      </c>
      <c r="X25" s="22">
        <f>IFERROR(VLOOKUP($T25,'King''s Cliffe Trail 10k'!$F:$H,3,FALSE),0)</f>
        <v>42</v>
      </c>
      <c r="Y25" s="22">
        <f>IFERROR(VLOOKUP($T25,'Langtoft 10k'!F:H,3,FALSE),0)</f>
        <v>0</v>
      </c>
      <c r="Z25" s="22">
        <f>IFERROR(VLOOKUP($T25,'The Grim Reaper 10 Mile'!$F:$H,3,FALSE),0)</f>
        <v>0</v>
      </c>
      <c r="AA25" s="22">
        <f>IFERROR(VLOOKUP($T25,'Nene Valley Trail 10 Mile'!$F:$H,3,FALSE),0)</f>
        <v>41</v>
      </c>
      <c r="AB25" s="22">
        <f>IFERROR(VLOOKUP($T25,'Whissendine 6ix'!$F:$H,3,FALSE),0)</f>
        <v>0</v>
      </c>
      <c r="AC25" s="22">
        <f>IFERROR(VLOOKUP($T25,'Ponton Plod 10k'!$F:$H,3,FALSE),0)</f>
        <v>0</v>
      </c>
      <c r="AD25" s="22">
        <f>IFERROR(VLOOKUP($T25,'Rutland Water parkrun'!$F:$H,3,FALSE),0)</f>
        <v>31</v>
      </c>
      <c r="AE25" s="22">
        <f>IFERROR(VLOOKUP($T25,'Great Eastern Run'!$F:$H,3,FALSE),0)</f>
        <v>30</v>
      </c>
      <c r="AF25" s="22">
        <f>IFERROR(VLOOKUP($T25,'Fen 10'!$F:$H,3,FALSE),0)</f>
        <v>0</v>
      </c>
      <c r="AG25" s="22">
        <f>IFERROR(VLOOKUP($T25,'The George Munday 10k'!$G:$J,4,FALSE),0)</f>
        <v>0</v>
      </c>
      <c r="AH25" s="21">
        <f t="shared" si="2"/>
        <v>174</v>
      </c>
      <c r="AI25" s="21">
        <f t="shared" si="3"/>
        <v>5</v>
      </c>
      <c r="AJ25" s="73">
        <f t="shared" si="7"/>
        <v>16</v>
      </c>
      <c r="AL25" s="10" t="s">
        <v>189</v>
      </c>
      <c r="AM25" s="22">
        <f>IFERROR(VLOOKUP($AL25,'Folksworth 15'!$J:$L,3,FALSE),0)</f>
        <v>0</v>
      </c>
      <c r="AN25" s="22">
        <f>IFERROR(VLOOKUP($AL25,'Dirt Run Irchester 7.5k'!$J:$L,3,FALSE),0)</f>
        <v>0</v>
      </c>
      <c r="AO25" s="22">
        <f>IFERROR(VLOOKUP($AL25,'Burghley 7'!$J:$L,3,FALSE),0)</f>
        <v>0</v>
      </c>
      <c r="AP25" s="22">
        <f>IFERROR(VLOOKUP($AL25,'King''s Cliffe Trail 10k'!$J:$L,3,FALSE),0)</f>
        <v>0</v>
      </c>
      <c r="AQ25" s="22">
        <f>IFERROR(VLOOKUP($AL25,'Langtoft 10k'!J:L,3,FALSE),0)</f>
        <v>0</v>
      </c>
      <c r="AR25" s="22">
        <f>IFERROR(VLOOKUP($AL25,'The Grim Reaper 10 Mile'!$J:$L,3,FALSE),0)</f>
        <v>47</v>
      </c>
      <c r="AS25" s="22">
        <f>IFERROR(VLOOKUP($AL25,'Nene Valley Trail 10 Mile'!$J:$L,3,FALSE),0)</f>
        <v>42</v>
      </c>
      <c r="AT25" s="22">
        <f>IFERROR(VLOOKUP($AL25,'Whissendine 6ix'!$J:$L,3,FALSE),0)</f>
        <v>39</v>
      </c>
      <c r="AU25" s="22">
        <f>IFERROR(VLOOKUP($AL25,'Ponton Plod 10k'!$J:$L,3,FALSE),0)</f>
        <v>46</v>
      </c>
      <c r="AV25" s="22">
        <f>IFERROR(VLOOKUP($AL25,'Rutland Water parkrun'!$J:$L,3,FALSE),0)</f>
        <v>34</v>
      </c>
      <c r="AW25" s="22">
        <f>IFERROR(VLOOKUP($AL25,'Great Eastern Run'!$J:$L,3,FALSE),0)</f>
        <v>0</v>
      </c>
      <c r="AX25" s="22">
        <f>IFERROR(VLOOKUP($AL25,'Fen 10'!$J:$L,3,FALSE),0)</f>
        <v>0</v>
      </c>
      <c r="AY25" s="22">
        <f>IFERROR(VLOOKUP($AL25,'The George Munday 10k'!$L:$O,4,FALSE),0)</f>
        <v>0</v>
      </c>
      <c r="AZ25" s="21">
        <f t="shared" si="4"/>
        <v>208</v>
      </c>
      <c r="BA25" s="21">
        <f t="shared" si="5"/>
        <v>5</v>
      </c>
      <c r="BB25" s="73">
        <f t="shared" si="8"/>
        <v>16</v>
      </c>
    </row>
    <row r="26" spans="2:54" x14ac:dyDescent="0.2">
      <c r="B26" s="20" t="s">
        <v>42</v>
      </c>
      <c r="C26" s="22">
        <f>IFERROR(VLOOKUP($B26,'Folksworth 15'!$B:$D,3,FALSE),0)</f>
        <v>38</v>
      </c>
      <c r="D26" s="22">
        <f>IFERROR(VLOOKUP($B26,'Dirt Run Irchester 7.5k'!$B:$D,3,FALSE),0)</f>
        <v>0</v>
      </c>
      <c r="E26" s="22">
        <f>IFERROR(VLOOKUP($B26,'Burghley 7'!$B:$D,3,FALSE),0)</f>
        <v>0</v>
      </c>
      <c r="F26" s="22">
        <f>IFERROR(VLOOKUP($B26,'King''s Cliffe Trail 10k'!$B:$D,3,FALSE),0)</f>
        <v>0</v>
      </c>
      <c r="G26" s="22">
        <f>IFERROR(VLOOKUP($B26,'Langtoft 10k'!B:F,3,FALSE),0)</f>
        <v>0</v>
      </c>
      <c r="H26" s="22">
        <f>IFERROR(VLOOKUP($B26,'The Grim Reaper 10 Mile'!$B:$D,3,FALSE),0)</f>
        <v>0</v>
      </c>
      <c r="I26" s="22">
        <f>IFERROR(VLOOKUP($B26,'Nene Valley Trail 10 Mile'!B:D,3,FALSE),0)</f>
        <v>0</v>
      </c>
      <c r="J26" s="22">
        <f>IFERROR(VLOOKUP($B26,'Whissendine 6ix'!$B:$D,3,FALSE),0)</f>
        <v>47</v>
      </c>
      <c r="K26" s="22">
        <f>IFERROR(VLOOKUP($B26,'Ponton Plod 10k'!$B:$D,3,FALSE),0)</f>
        <v>0</v>
      </c>
      <c r="L26" s="22">
        <f>IFERROR(VLOOKUP($B26,'Rutland Water parkrun'!$B:$D,3,FALSE),0)</f>
        <v>38</v>
      </c>
      <c r="M26" s="22">
        <f>IFERROR(VLOOKUP($B26,'Great Eastern Run'!$B:$D,3,FALSE),0)</f>
        <v>0</v>
      </c>
      <c r="N26" s="22">
        <f>IFERROR(VLOOKUP($B26,'Fen 10'!$B:$D,3,FALSE),0)</f>
        <v>0</v>
      </c>
      <c r="O26" s="22">
        <f>IFERROR(VLOOKUP($B26,'The George Munday 10k'!B:E,4,FALSE),0)</f>
        <v>0</v>
      </c>
      <c r="P26" s="21">
        <f t="shared" si="0"/>
        <v>123</v>
      </c>
      <c r="Q26" s="21">
        <f t="shared" si="1"/>
        <v>3</v>
      </c>
      <c r="R26" s="72">
        <f t="shared" si="6"/>
        <v>17</v>
      </c>
      <c r="T26" s="10" t="s">
        <v>123</v>
      </c>
      <c r="U26" s="22">
        <f>IFERROR(VLOOKUP($T26,'Folksworth 15'!$F:$H,3,FALSE),0)</f>
        <v>0</v>
      </c>
      <c r="V26" s="22">
        <f>IFERROR(VLOOKUP($T26,'Dirt Run Irchester 7.5k'!$F:$H,3,FALSE),0)</f>
        <v>0</v>
      </c>
      <c r="W26" s="22">
        <f>IFERROR(VLOOKUP($T26,'Burghley 7'!$F:$H,3,FALSE),0)</f>
        <v>41</v>
      </c>
      <c r="X26" s="22">
        <f>IFERROR(VLOOKUP($T26,'King''s Cliffe Trail 10k'!$F:$H,3,FALSE),0)</f>
        <v>0</v>
      </c>
      <c r="Y26" s="22">
        <f>IFERROR(VLOOKUP($T26,'Langtoft 10k'!F:H,3,FALSE),0)</f>
        <v>45</v>
      </c>
      <c r="Z26" s="22">
        <f>IFERROR(VLOOKUP($T26,'The Grim Reaper 10 Mile'!$F:$H,3,FALSE),0)</f>
        <v>0</v>
      </c>
      <c r="AA26" s="22">
        <f>IFERROR(VLOOKUP($T26,'Nene Valley Trail 10 Mile'!$F:$H,3,FALSE),0)</f>
        <v>0</v>
      </c>
      <c r="AB26" s="22">
        <f>IFERROR(VLOOKUP($T26,'Whissendine 6ix'!$F:$H,3,FALSE),0)</f>
        <v>0</v>
      </c>
      <c r="AC26" s="22">
        <f>IFERROR(VLOOKUP($T26,'Ponton Plod 10k'!$F:$H,3,FALSE),0)</f>
        <v>0</v>
      </c>
      <c r="AD26" s="22">
        <f>IFERROR(VLOOKUP($T26,'Rutland Water parkrun'!$F:$H,3,FALSE),0)</f>
        <v>43</v>
      </c>
      <c r="AE26" s="22">
        <f>IFERROR(VLOOKUP($T26,'Great Eastern Run'!$F:$H,3,FALSE),0)</f>
        <v>43</v>
      </c>
      <c r="AF26" s="22">
        <f>IFERROR(VLOOKUP($T26,'Fen 10'!$F:$H,3,FALSE),0)</f>
        <v>0</v>
      </c>
      <c r="AG26" s="22">
        <f>IFERROR(VLOOKUP($T26,'The George Munday 10k'!$G:$J,4,FALSE),0)</f>
        <v>0</v>
      </c>
      <c r="AH26" s="21">
        <f t="shared" si="2"/>
        <v>172</v>
      </c>
      <c r="AI26" s="21">
        <f t="shared" si="3"/>
        <v>4</v>
      </c>
      <c r="AJ26" s="73">
        <f t="shared" si="7"/>
        <v>17</v>
      </c>
      <c r="AL26" s="10" t="s">
        <v>183</v>
      </c>
      <c r="AM26" s="22">
        <f>IFERROR(VLOOKUP($AL26,'Folksworth 15'!$J:$L,3,FALSE),0)</f>
        <v>0</v>
      </c>
      <c r="AN26" s="22">
        <f>IFERROR(VLOOKUP($AL26,'Dirt Run Irchester 7.5k'!$J:$L,3,FALSE),0)</f>
        <v>0</v>
      </c>
      <c r="AO26" s="22">
        <f>IFERROR(VLOOKUP($AL26,'Burghley 7'!$J:$L,3,FALSE),0)</f>
        <v>0</v>
      </c>
      <c r="AP26" s="22">
        <f>IFERROR(VLOOKUP($AL26,'King''s Cliffe Trail 10k'!$J:$L,3,FALSE),0)</f>
        <v>0</v>
      </c>
      <c r="AQ26" s="22">
        <f>IFERROR(VLOOKUP($AL26,'Langtoft 10k'!J:L,3,FALSE),0)</f>
        <v>46</v>
      </c>
      <c r="AR26" s="22">
        <f>IFERROR(VLOOKUP($AL26,'The Grim Reaper 10 Mile'!$J:$L,3,FALSE),0)</f>
        <v>50</v>
      </c>
      <c r="AS26" s="22">
        <f>IFERROR(VLOOKUP($AL26,'Nene Valley Trail 10 Mile'!$J:$L,3,FALSE),0)</f>
        <v>48</v>
      </c>
      <c r="AT26" s="22">
        <f>IFERROR(VLOOKUP($AL26,'Whissendine 6ix'!$J:$L,3,FALSE),0)</f>
        <v>46</v>
      </c>
      <c r="AU26" s="22">
        <f>IFERROR(VLOOKUP($AL26,'Ponton Plod 10k'!$J:$L,3,FALSE),0)</f>
        <v>0</v>
      </c>
      <c r="AV26" s="22">
        <f>IFERROR(VLOOKUP($AL26,'Rutland Water parkrun'!$J:$L,3,FALSE),0)</f>
        <v>0</v>
      </c>
      <c r="AW26" s="22">
        <f>IFERROR(VLOOKUP($AL26,'Great Eastern Run'!$J:$L,3,FALSE),0)</f>
        <v>0</v>
      </c>
      <c r="AX26" s="22">
        <f>IFERROR(VLOOKUP($AL26,'Fen 10'!$J:$L,3,FALSE),0)</f>
        <v>0</v>
      </c>
      <c r="AY26" s="22">
        <f>IFERROR(VLOOKUP($AL26,'The George Munday 10k'!$L:$O,4,FALSE),0)</f>
        <v>0</v>
      </c>
      <c r="AZ26" s="21">
        <f t="shared" si="4"/>
        <v>190</v>
      </c>
      <c r="BA26" s="21">
        <f t="shared" si="5"/>
        <v>4</v>
      </c>
      <c r="BB26" s="73">
        <f t="shared" si="8"/>
        <v>17</v>
      </c>
    </row>
    <row r="27" spans="2:54" x14ac:dyDescent="0.2">
      <c r="B27" s="20" t="s">
        <v>112</v>
      </c>
      <c r="C27" s="22">
        <f>IFERROR(VLOOKUP($B27,'Folksworth 15'!$B:$D,3,FALSE),0)</f>
        <v>0</v>
      </c>
      <c r="D27" s="22">
        <f>IFERROR(VLOOKUP($B27,'Dirt Run Irchester 7.5k'!$B:$D,3,FALSE),0)</f>
        <v>0</v>
      </c>
      <c r="E27" s="22">
        <f>IFERROR(VLOOKUP($B27,'Burghley 7'!$B:$D,3,FALSE),0)</f>
        <v>40</v>
      </c>
      <c r="F27" s="22">
        <f>IFERROR(VLOOKUP($B27,'King''s Cliffe Trail 10k'!$B:$D,3,FALSE),0)</f>
        <v>41</v>
      </c>
      <c r="G27" s="22">
        <f>IFERROR(VLOOKUP($B27,'Langtoft 10k'!B:F,3,FALSE),0)</f>
        <v>0</v>
      </c>
      <c r="H27" s="22">
        <f>IFERROR(VLOOKUP($B27,'The Grim Reaper 10 Mile'!$B:$D,3,FALSE),0)</f>
        <v>0</v>
      </c>
      <c r="I27" s="22">
        <f>IFERROR(VLOOKUP($B27,'Nene Valley Trail 10 Mile'!B:D,3,FALSE),0)</f>
        <v>0</v>
      </c>
      <c r="J27" s="22">
        <f>IFERROR(VLOOKUP($B27,'Whissendine 6ix'!$B:$D,3,FALSE),0)</f>
        <v>0</v>
      </c>
      <c r="K27" s="22">
        <f>IFERROR(VLOOKUP($B27,'Ponton Plod 10k'!$B:$D,3,FALSE),0)</f>
        <v>0</v>
      </c>
      <c r="L27" s="22">
        <f>IFERROR(VLOOKUP($B27,'Rutland Water parkrun'!$B:$D,3,FALSE),0)</f>
        <v>0</v>
      </c>
      <c r="M27" s="22">
        <f>IFERROR(VLOOKUP($B27,'Great Eastern Run'!$B:$D,3,FALSE),0)</f>
        <v>34</v>
      </c>
      <c r="N27" s="22">
        <f>IFERROR(VLOOKUP($B27,'Fen 10'!$B:$D,3,FALSE),0)</f>
        <v>0</v>
      </c>
      <c r="O27" s="22">
        <f>IFERROR(VLOOKUP($B27,'The George Munday 10k'!B:E,4,FALSE),0)</f>
        <v>0</v>
      </c>
      <c r="P27" s="21">
        <f t="shared" si="0"/>
        <v>115</v>
      </c>
      <c r="Q27" s="21">
        <f t="shared" si="1"/>
        <v>3</v>
      </c>
      <c r="R27" s="72">
        <f t="shared" si="6"/>
        <v>18</v>
      </c>
      <c r="T27" s="20" t="s">
        <v>183</v>
      </c>
      <c r="U27" s="22">
        <f>IFERROR(VLOOKUP($T27,'Folksworth 15'!$F:$H,3,FALSE),0)</f>
        <v>0</v>
      </c>
      <c r="V27" s="22">
        <f>IFERROR(VLOOKUP($T27,'Dirt Run Irchester 7.5k'!$F:$H,3,FALSE),0)</f>
        <v>0</v>
      </c>
      <c r="W27" s="22">
        <f>IFERROR(VLOOKUP($T27,'Burghley 7'!$F:$H,3,FALSE),0)</f>
        <v>0</v>
      </c>
      <c r="X27" s="22">
        <f>IFERROR(VLOOKUP($T27,'King''s Cliffe Trail 10k'!$F:$H,3,FALSE),0)</f>
        <v>0</v>
      </c>
      <c r="Y27" s="22">
        <f>IFERROR(VLOOKUP($T27,'Langtoft 10k'!F:H,3,FALSE),0)</f>
        <v>42</v>
      </c>
      <c r="Z27" s="22">
        <f>IFERROR(VLOOKUP($T27,'The Grim Reaper 10 Mile'!$F:$H,3,FALSE),0)</f>
        <v>46</v>
      </c>
      <c r="AA27" s="22">
        <f>IFERROR(VLOOKUP($T27,'Nene Valley Trail 10 Mile'!$F:$H,3,FALSE),0)</f>
        <v>45</v>
      </c>
      <c r="AB27" s="22">
        <f>IFERROR(VLOOKUP($T27,'Whissendine 6ix'!$F:$H,3,FALSE),0)</f>
        <v>36</v>
      </c>
      <c r="AC27" s="22">
        <f>IFERROR(VLOOKUP($T27,'Ponton Plod 10k'!$F:$H,3,FALSE),0)</f>
        <v>0</v>
      </c>
      <c r="AD27" s="22">
        <f>IFERROR(VLOOKUP($T27,'Rutland Water parkrun'!$F:$H,3,FALSE),0)</f>
        <v>0</v>
      </c>
      <c r="AE27" s="22">
        <f>IFERROR(VLOOKUP($T27,'Great Eastern Run'!$F:$H,3,FALSE),0)</f>
        <v>0</v>
      </c>
      <c r="AF27" s="22">
        <f>IFERROR(VLOOKUP($T27,'Fen 10'!$F:$H,3,FALSE),0)</f>
        <v>0</v>
      </c>
      <c r="AG27" s="22">
        <f>IFERROR(VLOOKUP($T27,'The George Munday 10k'!$G:$J,4,FALSE),0)</f>
        <v>0</v>
      </c>
      <c r="AH27" s="21">
        <f t="shared" si="2"/>
        <v>169</v>
      </c>
      <c r="AI27" s="21">
        <f t="shared" si="3"/>
        <v>4</v>
      </c>
      <c r="AJ27" s="73">
        <f t="shared" si="7"/>
        <v>18</v>
      </c>
      <c r="AL27" s="10" t="s">
        <v>43</v>
      </c>
      <c r="AM27" s="22">
        <f>IFERROR(VLOOKUP($AL27,'Folksworth 15'!$J:$L,3,FALSE),0)</f>
        <v>30</v>
      </c>
      <c r="AN27" s="22">
        <f>IFERROR(VLOOKUP($AL27,'Dirt Run Irchester 7.5k'!$J:$L,3,FALSE),0)</f>
        <v>0</v>
      </c>
      <c r="AO27" s="22">
        <f>IFERROR(VLOOKUP($AL27,'Burghley 7'!$J:$L,3,FALSE),0)</f>
        <v>30</v>
      </c>
      <c r="AP27" s="22">
        <f>IFERROR(VLOOKUP($AL27,'King''s Cliffe Trail 10k'!$J:$L,3,FALSE),0)</f>
        <v>0</v>
      </c>
      <c r="AQ27" s="22">
        <f>IFERROR(VLOOKUP($AL27,'Langtoft 10k'!J:L,3,FALSE),0)</f>
        <v>30</v>
      </c>
      <c r="AR27" s="22">
        <f>IFERROR(VLOOKUP($AL27,'The Grim Reaper 10 Mile'!$J:$L,3,FALSE),0)</f>
        <v>40</v>
      </c>
      <c r="AS27" s="22">
        <f>IFERROR(VLOOKUP($AL27,'Nene Valley Trail 10 Mile'!$J:$L,3,FALSE),0)</f>
        <v>30</v>
      </c>
      <c r="AT27" s="22">
        <f>IFERROR(VLOOKUP($AL27,'Whissendine 6ix'!$J:$L,3,FALSE),0)</f>
        <v>0</v>
      </c>
      <c r="AU27" s="22">
        <f>IFERROR(VLOOKUP($AL27,'Ponton Plod 10k'!$J:$L,3,FALSE),0)</f>
        <v>0</v>
      </c>
      <c r="AV27" s="22">
        <f>IFERROR(VLOOKUP($AL27,'Rutland Water parkrun'!$J:$L,3,FALSE),0)</f>
        <v>0</v>
      </c>
      <c r="AW27" s="22">
        <f>IFERROR(VLOOKUP($AL27,'Great Eastern Run'!$J:$L,3,FALSE),0)</f>
        <v>30</v>
      </c>
      <c r="AX27" s="22">
        <f>IFERROR(VLOOKUP($AL27,'Fen 10'!$J:$L,3,FALSE),0)</f>
        <v>0</v>
      </c>
      <c r="AY27" s="22">
        <f>IFERROR(VLOOKUP($AL27,'The George Munday 10k'!$L:$O,4,FALSE),0)</f>
        <v>0</v>
      </c>
      <c r="AZ27" s="21">
        <f t="shared" si="4"/>
        <v>190</v>
      </c>
      <c r="BA27" s="21">
        <f t="shared" si="5"/>
        <v>6</v>
      </c>
      <c r="BB27" s="73">
        <f t="shared" si="8"/>
        <v>17</v>
      </c>
    </row>
    <row r="28" spans="2:54" x14ac:dyDescent="0.2">
      <c r="B28" s="10" t="s">
        <v>154</v>
      </c>
      <c r="C28" s="22">
        <f>IFERROR(VLOOKUP($B28,'Folksworth 15'!$B:$D,3,FALSE),0)</f>
        <v>0</v>
      </c>
      <c r="D28" s="22">
        <f>IFERROR(VLOOKUP($B28,'Dirt Run Irchester 7.5k'!$B:$D,3,FALSE),0)</f>
        <v>0</v>
      </c>
      <c r="E28" s="22">
        <f>IFERROR(VLOOKUP($B28,'Burghley 7'!$B:$D,3,FALSE),0)</f>
        <v>0</v>
      </c>
      <c r="F28" s="22">
        <f>IFERROR(VLOOKUP($B28,'King''s Cliffe Trail 10k'!$B:$D,3,FALSE),0)</f>
        <v>33</v>
      </c>
      <c r="G28" s="22">
        <f>IFERROR(VLOOKUP($B28,'Langtoft 10k'!B:F,3,FALSE),0)</f>
        <v>0</v>
      </c>
      <c r="H28" s="22">
        <f>IFERROR(VLOOKUP($B28,'The Grim Reaper 10 Mile'!$B:$D,3,FALSE),0)</f>
        <v>0</v>
      </c>
      <c r="I28" s="22">
        <f>IFERROR(VLOOKUP($B28,'Nene Valley Trail 10 Mile'!B:D,3,FALSE),0)</f>
        <v>0</v>
      </c>
      <c r="J28" s="22">
        <f>IFERROR(VLOOKUP($B28,'Whissendine 6ix'!$B:$D,3,FALSE),0)</f>
        <v>0</v>
      </c>
      <c r="K28" s="22">
        <f>IFERROR(VLOOKUP($B28,'Ponton Plod 10k'!$B:$D,3,FALSE),0)</f>
        <v>46</v>
      </c>
      <c r="L28" s="22">
        <f>IFERROR(VLOOKUP($B28,'Rutland Water parkrun'!$B:$D,3,FALSE),0)</f>
        <v>36</v>
      </c>
      <c r="M28" s="22">
        <f>IFERROR(VLOOKUP($B28,'Great Eastern Run'!$B:$D,3,FALSE),0)</f>
        <v>0</v>
      </c>
      <c r="N28" s="22">
        <f>IFERROR(VLOOKUP($B28,'Fen 10'!$B:$D,3,FALSE),0)</f>
        <v>0</v>
      </c>
      <c r="O28" s="22">
        <f>IFERROR(VLOOKUP($B28,'The George Munday 10k'!B:E,4,FALSE),0)</f>
        <v>0</v>
      </c>
      <c r="P28" s="21">
        <f t="shared" si="0"/>
        <v>115</v>
      </c>
      <c r="Q28" s="21">
        <f t="shared" si="1"/>
        <v>3</v>
      </c>
      <c r="R28" s="72">
        <f t="shared" si="6"/>
        <v>18</v>
      </c>
      <c r="T28" s="10" t="s">
        <v>31</v>
      </c>
      <c r="U28" s="22">
        <f>IFERROR(VLOOKUP($T28,'Folksworth 15'!$F:$H,3,FALSE),0)</f>
        <v>38</v>
      </c>
      <c r="V28" s="22">
        <f>IFERROR(VLOOKUP($T28,'Dirt Run Irchester 7.5k'!$F:$H,3,FALSE),0)</f>
        <v>47</v>
      </c>
      <c r="W28" s="22">
        <f>IFERROR(VLOOKUP($T28,'Burghley 7'!$F:$H,3,FALSE),0)</f>
        <v>0</v>
      </c>
      <c r="X28" s="22">
        <f>IFERROR(VLOOKUP($T28,'King''s Cliffe Trail 10k'!$F:$H,3,FALSE),0)</f>
        <v>45</v>
      </c>
      <c r="Y28" s="22">
        <f>IFERROR(VLOOKUP($T28,'Langtoft 10k'!F:H,3,FALSE),0)</f>
        <v>0</v>
      </c>
      <c r="Z28" s="22">
        <f>IFERROR(VLOOKUP($T28,'The Grim Reaper 10 Mile'!$F:$H,3,FALSE),0)</f>
        <v>0</v>
      </c>
      <c r="AA28" s="22">
        <f>IFERROR(VLOOKUP($T28,'Nene Valley Trail 10 Mile'!$F:$H,3,FALSE),0)</f>
        <v>0</v>
      </c>
      <c r="AB28" s="22">
        <f>IFERROR(VLOOKUP($T28,'Whissendine 6ix'!$F:$H,3,FALSE),0)</f>
        <v>0</v>
      </c>
      <c r="AC28" s="22">
        <f>IFERROR(VLOOKUP($T28,'Ponton Plod 10k'!$F:$H,3,FALSE),0)</f>
        <v>0</v>
      </c>
      <c r="AD28" s="22">
        <f>IFERROR(VLOOKUP($T28,'Rutland Water parkrun'!$F:$H,3,FALSE),0)</f>
        <v>35</v>
      </c>
      <c r="AE28" s="22">
        <f>IFERROR(VLOOKUP($T28,'Great Eastern Run'!$F:$H,3,FALSE),0)</f>
        <v>0</v>
      </c>
      <c r="AF28" s="22">
        <f>IFERROR(VLOOKUP($T28,'Fen 10'!$F:$H,3,FALSE),0)</f>
        <v>0</v>
      </c>
      <c r="AG28" s="22">
        <f>IFERROR(VLOOKUP($T28,'The George Munday 10k'!$G:$J,4,FALSE),0)</f>
        <v>0</v>
      </c>
      <c r="AH28" s="21">
        <f t="shared" si="2"/>
        <v>165</v>
      </c>
      <c r="AI28" s="21">
        <f t="shared" si="3"/>
        <v>4</v>
      </c>
      <c r="AJ28" s="73">
        <f t="shared" si="7"/>
        <v>19</v>
      </c>
      <c r="AL28" s="10" t="s">
        <v>102</v>
      </c>
      <c r="AM28" s="22">
        <f>IFERROR(VLOOKUP($AL28,'Folksworth 15'!$J:$L,3,FALSE),0)</f>
        <v>0</v>
      </c>
      <c r="AN28" s="22">
        <f>IFERROR(VLOOKUP($AL28,'Dirt Run Irchester 7.5k'!$J:$L,3,FALSE),0)</f>
        <v>41</v>
      </c>
      <c r="AO28" s="22">
        <f>IFERROR(VLOOKUP($AL28,'Burghley 7'!$J:$L,3,FALSE),0)</f>
        <v>0</v>
      </c>
      <c r="AP28" s="22">
        <f>IFERROR(VLOOKUP($AL28,'King''s Cliffe Trail 10k'!$J:$L,3,FALSE),0)</f>
        <v>34</v>
      </c>
      <c r="AQ28" s="22">
        <f>IFERROR(VLOOKUP($AL28,'Langtoft 10k'!J:L,3,FALSE),0)</f>
        <v>33</v>
      </c>
      <c r="AR28" s="22">
        <f>IFERROR(VLOOKUP($AL28,'The Grim Reaper 10 Mile'!$J:$L,3,FALSE),0)</f>
        <v>0</v>
      </c>
      <c r="AS28" s="22">
        <f>IFERROR(VLOOKUP($AL28,'Nene Valley Trail 10 Mile'!$J:$L,3,FALSE),0)</f>
        <v>36</v>
      </c>
      <c r="AT28" s="22">
        <f>IFERROR(VLOOKUP($AL28,'Whissendine 6ix'!$J:$L,3,FALSE),0)</f>
        <v>0</v>
      </c>
      <c r="AU28" s="22">
        <f>IFERROR(VLOOKUP($AL28,'Ponton Plod 10k'!$J:$L,3,FALSE),0)</f>
        <v>45</v>
      </c>
      <c r="AV28" s="22">
        <f>IFERROR(VLOOKUP($AL28,'Rutland Water parkrun'!$J:$L,3,FALSE),0)</f>
        <v>0</v>
      </c>
      <c r="AW28" s="22">
        <f>IFERROR(VLOOKUP($AL28,'Great Eastern Run'!$J:$L,3,FALSE),0)</f>
        <v>0</v>
      </c>
      <c r="AX28" s="22">
        <f>IFERROR(VLOOKUP($AL28,'Fen 10'!$J:$L,3,FALSE),0)</f>
        <v>0</v>
      </c>
      <c r="AY28" s="22">
        <f>IFERROR(VLOOKUP($AL28,'The George Munday 10k'!$L:$O,4,FALSE),0)</f>
        <v>0</v>
      </c>
      <c r="AZ28" s="21">
        <f t="shared" si="4"/>
        <v>189</v>
      </c>
      <c r="BA28" s="21">
        <f t="shared" si="5"/>
        <v>5</v>
      </c>
      <c r="BB28" s="73">
        <f t="shared" si="8"/>
        <v>19</v>
      </c>
    </row>
    <row r="29" spans="2:54" x14ac:dyDescent="0.2">
      <c r="B29" s="10" t="s">
        <v>101</v>
      </c>
      <c r="C29" s="22">
        <f>IFERROR(VLOOKUP($B29,'Folksworth 15'!$B:$D,3,FALSE),0)</f>
        <v>39</v>
      </c>
      <c r="D29" s="22">
        <f>IFERROR(VLOOKUP($B29,'Dirt Run Irchester 7.5k'!$B:$D,3,FALSE),0)</f>
        <v>0</v>
      </c>
      <c r="E29" s="22">
        <f>IFERROR(VLOOKUP($B29,'Burghley 7'!$B:$D,3,FALSE),0)</f>
        <v>0</v>
      </c>
      <c r="F29" s="22">
        <f>IFERROR(VLOOKUP($B29,'King''s Cliffe Trail 10k'!$B:$D,3,FALSE),0)</f>
        <v>38</v>
      </c>
      <c r="G29" s="22">
        <f>IFERROR(VLOOKUP($B29,'Langtoft 10k'!B:F,3,FALSE),0)</f>
        <v>0</v>
      </c>
      <c r="H29" s="22">
        <f>IFERROR(VLOOKUP($B29,'The Grim Reaper 10 Mile'!$B:$D,3,FALSE),0)</f>
        <v>0</v>
      </c>
      <c r="I29" s="22">
        <f>IFERROR(VLOOKUP($B29,'Nene Valley Trail 10 Mile'!B:D,3,FALSE),0)</f>
        <v>0</v>
      </c>
      <c r="J29" s="22">
        <f>IFERROR(VLOOKUP($B29,'Whissendine 6ix'!$B:$D,3,FALSE),0)</f>
        <v>0</v>
      </c>
      <c r="K29" s="22">
        <f>IFERROR(VLOOKUP($B29,'Ponton Plod 10k'!$B:$D,3,FALSE),0)</f>
        <v>0</v>
      </c>
      <c r="L29" s="22">
        <f>IFERROR(VLOOKUP($B29,'Rutland Water parkrun'!$B:$D,3,FALSE),0)</f>
        <v>0</v>
      </c>
      <c r="M29" s="22">
        <f>IFERROR(VLOOKUP($B29,'Great Eastern Run'!$B:$D,3,FALSE),0)</f>
        <v>36</v>
      </c>
      <c r="N29" s="22">
        <f>IFERROR(VLOOKUP($B29,'Fen 10'!$B:$D,3,FALSE),0)</f>
        <v>0</v>
      </c>
      <c r="O29" s="22">
        <f>IFERROR(VLOOKUP($B29,'The George Munday 10k'!B:E,4,FALSE),0)</f>
        <v>0</v>
      </c>
      <c r="P29" s="21">
        <f t="shared" si="0"/>
        <v>113</v>
      </c>
      <c r="Q29" s="21">
        <f t="shared" si="1"/>
        <v>3</v>
      </c>
      <c r="R29" s="72">
        <f t="shared" si="6"/>
        <v>20</v>
      </c>
      <c r="T29" s="10" t="s">
        <v>21</v>
      </c>
      <c r="U29" s="22">
        <f>IFERROR(VLOOKUP($T29,'Folksworth 15'!$F:$H,3,FALSE),0)</f>
        <v>43</v>
      </c>
      <c r="V29" s="22">
        <f>IFERROR(VLOOKUP($T29,'Dirt Run Irchester 7.5k'!$F:$H,3,FALSE),0)</f>
        <v>0</v>
      </c>
      <c r="W29" s="22">
        <f>IFERROR(VLOOKUP($T29,'Burghley 7'!$F:$H,3,FALSE),0)</f>
        <v>0</v>
      </c>
      <c r="X29" s="22">
        <f>IFERROR(VLOOKUP($T29,'King''s Cliffe Trail 10k'!$F:$H,3,FALSE),0)</f>
        <v>0</v>
      </c>
      <c r="Y29" s="22">
        <f>IFERROR(VLOOKUP($T29,'Langtoft 10k'!F:H,3,FALSE),0)</f>
        <v>0</v>
      </c>
      <c r="Z29" s="22">
        <f>IFERROR(VLOOKUP($T29,'The Grim Reaper 10 Mile'!$F:$H,3,FALSE),0)</f>
        <v>0</v>
      </c>
      <c r="AA29" s="22">
        <f>IFERROR(VLOOKUP($T29,'Nene Valley Trail 10 Mile'!$F:$H,3,FALSE),0)</f>
        <v>0</v>
      </c>
      <c r="AB29" s="22">
        <f>IFERROR(VLOOKUP($T29,'Whissendine 6ix'!$F:$H,3,FALSE),0)</f>
        <v>33</v>
      </c>
      <c r="AC29" s="22">
        <f>IFERROR(VLOOKUP($T29,'Ponton Plod 10k'!$F:$H,3,FALSE),0)</f>
        <v>0</v>
      </c>
      <c r="AD29" s="22">
        <f>IFERROR(VLOOKUP($T29,'Rutland Water parkrun'!$F:$H,3,FALSE),0)</f>
        <v>40</v>
      </c>
      <c r="AE29" s="22">
        <f>IFERROR(VLOOKUP($T29,'Great Eastern Run'!$F:$H,3,FALSE),0)</f>
        <v>34</v>
      </c>
      <c r="AF29" s="22">
        <f>IFERROR(VLOOKUP($T29,'Fen 10'!$F:$H,3,FALSE),0)</f>
        <v>0</v>
      </c>
      <c r="AG29" s="22">
        <f>IFERROR(VLOOKUP($T29,'The George Munday 10k'!$G:$J,4,FALSE),0)</f>
        <v>0</v>
      </c>
      <c r="AH29" s="21">
        <f t="shared" si="2"/>
        <v>150</v>
      </c>
      <c r="AI29" s="21">
        <f t="shared" si="3"/>
        <v>4</v>
      </c>
      <c r="AJ29" s="73">
        <f t="shared" si="7"/>
        <v>20</v>
      </c>
      <c r="AL29" s="10" t="s">
        <v>33</v>
      </c>
      <c r="AM29" s="22">
        <f>IFERROR(VLOOKUP($AL29,'Folksworth 15'!$J:$L,3,FALSE),0)</f>
        <v>47</v>
      </c>
      <c r="AN29" s="22">
        <f>IFERROR(VLOOKUP($AL29,'Dirt Run Irchester 7.5k'!$J:$L,3,FALSE),0)</f>
        <v>0</v>
      </c>
      <c r="AO29" s="22">
        <f>IFERROR(VLOOKUP($AL29,'Burghley 7'!$J:$L,3,FALSE),0)</f>
        <v>47</v>
      </c>
      <c r="AP29" s="22">
        <f>IFERROR(VLOOKUP($AL29,'King''s Cliffe Trail 10k'!$J:$L,3,FALSE),0)</f>
        <v>0</v>
      </c>
      <c r="AQ29" s="22">
        <f>IFERROR(VLOOKUP($AL29,'Langtoft 10k'!J:L,3,FALSE),0)</f>
        <v>48</v>
      </c>
      <c r="AR29" s="22">
        <f>IFERROR(VLOOKUP($AL29,'The Grim Reaper 10 Mile'!$J:$L,3,FALSE),0)</f>
        <v>0</v>
      </c>
      <c r="AS29" s="22">
        <f>IFERROR(VLOOKUP($AL29,'Nene Valley Trail 10 Mile'!$J:$L,3,FALSE),0)</f>
        <v>0</v>
      </c>
      <c r="AT29" s="22">
        <f>IFERROR(VLOOKUP($AL29,'Whissendine 6ix'!$J:$L,3,FALSE),0)</f>
        <v>0</v>
      </c>
      <c r="AU29" s="22">
        <f>IFERROR(VLOOKUP($AL29,'Ponton Plod 10k'!$J:$L,3,FALSE),0)</f>
        <v>0</v>
      </c>
      <c r="AV29" s="22">
        <f>IFERROR(VLOOKUP($AL29,'Rutland Water parkrun'!$J:$L,3,FALSE),0)</f>
        <v>0</v>
      </c>
      <c r="AW29" s="22">
        <f>IFERROR(VLOOKUP($AL29,'Great Eastern Run'!$J:$L,3,FALSE),0)</f>
        <v>46</v>
      </c>
      <c r="AX29" s="22">
        <f>IFERROR(VLOOKUP($AL29,'Fen 10'!$J:$L,3,FALSE),0)</f>
        <v>0</v>
      </c>
      <c r="AY29" s="22">
        <f>IFERROR(VLOOKUP($AL29,'The George Munday 10k'!$L:$O,4,FALSE),0)</f>
        <v>0</v>
      </c>
      <c r="AZ29" s="21">
        <f t="shared" si="4"/>
        <v>188</v>
      </c>
      <c r="BA29" s="21">
        <f t="shared" si="5"/>
        <v>4</v>
      </c>
      <c r="BB29" s="73">
        <f t="shared" si="8"/>
        <v>20</v>
      </c>
    </row>
    <row r="30" spans="2:54" x14ac:dyDescent="0.2">
      <c r="B30" s="20" t="s">
        <v>107</v>
      </c>
      <c r="C30" s="22">
        <f>IFERROR(VLOOKUP($B30,'Folksworth 15'!$B:$D,3,FALSE),0)</f>
        <v>0</v>
      </c>
      <c r="D30" s="22">
        <f>IFERROR(VLOOKUP($B30,'Dirt Run Irchester 7.5k'!$B:$D,3,FALSE),0)</f>
        <v>0</v>
      </c>
      <c r="E30" s="22">
        <f>IFERROR(VLOOKUP($B30,'Burghley 7'!$B:$D,3,FALSE),0)</f>
        <v>50</v>
      </c>
      <c r="F30" s="22">
        <f>IFERROR(VLOOKUP($B30,'King''s Cliffe Trail 10k'!$B:$D,3,FALSE),0)</f>
        <v>50</v>
      </c>
      <c r="G30" s="22">
        <f>IFERROR(VLOOKUP($B30,'Langtoft 10k'!B:F,3,FALSE),0)</f>
        <v>0</v>
      </c>
      <c r="H30" s="22">
        <f>IFERROR(VLOOKUP($B30,'The Grim Reaper 10 Mile'!$B:$D,3,FALSE),0)</f>
        <v>0</v>
      </c>
      <c r="I30" s="22">
        <f>IFERROR(VLOOKUP($B30,'Nene Valley Trail 10 Mile'!B:D,3,FALSE),0)</f>
        <v>0</v>
      </c>
      <c r="J30" s="22">
        <f>IFERROR(VLOOKUP($B30,'Whissendine 6ix'!$B:$D,3,FALSE),0)</f>
        <v>0</v>
      </c>
      <c r="K30" s="22">
        <f>IFERROR(VLOOKUP($B30,'Ponton Plod 10k'!$B:$D,3,FALSE),0)</f>
        <v>0</v>
      </c>
      <c r="L30" s="22">
        <f>IFERROR(VLOOKUP($B30,'Rutland Water parkrun'!$B:$D,3,FALSE),0)</f>
        <v>0</v>
      </c>
      <c r="M30" s="22">
        <f>IFERROR(VLOOKUP($B30,'Great Eastern Run'!$B:$D,3,FALSE),0)</f>
        <v>0</v>
      </c>
      <c r="N30" s="22">
        <f>IFERROR(VLOOKUP($B30,'Fen 10'!$B:$D,3,FALSE),0)</f>
        <v>0</v>
      </c>
      <c r="O30" s="22">
        <f>IFERROR(VLOOKUP($B30,'The George Munday 10k'!B:E,4,FALSE),0)</f>
        <v>0</v>
      </c>
      <c r="P30" s="21">
        <f t="shared" si="0"/>
        <v>100</v>
      </c>
      <c r="Q30" s="21">
        <f t="shared" si="1"/>
        <v>2</v>
      </c>
      <c r="R30" s="72">
        <f t="shared" si="6"/>
        <v>21</v>
      </c>
      <c r="T30" s="10" t="s">
        <v>142</v>
      </c>
      <c r="U30" s="22">
        <f>IFERROR(VLOOKUP($T30,'Folksworth 15'!$F:$H,3,FALSE),0)</f>
        <v>0</v>
      </c>
      <c r="V30" s="22">
        <f>IFERROR(VLOOKUP($T30,'Dirt Run Irchester 7.5k'!$F:$H,3,FALSE),0)</f>
        <v>0</v>
      </c>
      <c r="W30" s="22">
        <f>IFERROR(VLOOKUP($T30,'Burghley 7'!$F:$H,3,FALSE),0)</f>
        <v>30</v>
      </c>
      <c r="X30" s="22">
        <f>IFERROR(VLOOKUP($T30,'King''s Cliffe Trail 10k'!$F:$H,3,FALSE),0)</f>
        <v>37</v>
      </c>
      <c r="Y30" s="22">
        <f>IFERROR(VLOOKUP($T30,'Langtoft 10k'!F:H,3,FALSE),0)</f>
        <v>35</v>
      </c>
      <c r="Z30" s="22">
        <f>IFERROR(VLOOKUP($T30,'The Grim Reaper 10 Mile'!$F:$H,3,FALSE),0)</f>
        <v>43</v>
      </c>
      <c r="AA30" s="22">
        <f>IFERROR(VLOOKUP($T30,'Nene Valley Trail 10 Mile'!$F:$H,3,FALSE),0)</f>
        <v>0</v>
      </c>
      <c r="AB30" s="22">
        <f>IFERROR(VLOOKUP($T30,'Whissendine 6ix'!$F:$H,3,FALSE),0)</f>
        <v>0</v>
      </c>
      <c r="AC30" s="22">
        <f>IFERROR(VLOOKUP($T30,'Ponton Plod 10k'!$F:$H,3,FALSE),0)</f>
        <v>0</v>
      </c>
      <c r="AD30" s="22">
        <f>IFERROR(VLOOKUP($T30,'Rutland Water parkrun'!$F:$H,3,FALSE),0)</f>
        <v>0</v>
      </c>
      <c r="AE30" s="22">
        <f>IFERROR(VLOOKUP($T30,'Great Eastern Run'!$F:$H,3,FALSE),0)</f>
        <v>0</v>
      </c>
      <c r="AF30" s="22">
        <f>IFERROR(VLOOKUP($T30,'Fen 10'!$F:$H,3,FALSE),0)</f>
        <v>0</v>
      </c>
      <c r="AG30" s="22">
        <f>IFERROR(VLOOKUP($T30,'The George Munday 10k'!$G:$J,4,FALSE),0)</f>
        <v>0</v>
      </c>
      <c r="AH30" s="21">
        <f t="shared" si="2"/>
        <v>145</v>
      </c>
      <c r="AI30" s="21">
        <f t="shared" si="3"/>
        <v>4</v>
      </c>
      <c r="AJ30" s="73">
        <f t="shared" si="7"/>
        <v>21</v>
      </c>
      <c r="AL30" s="10" t="s">
        <v>19</v>
      </c>
      <c r="AM30" s="22">
        <f>IFERROR(VLOOKUP($AL30,'Folksworth 15'!$J:$L,3,FALSE),0)</f>
        <v>37</v>
      </c>
      <c r="AN30" s="22">
        <f>IFERROR(VLOOKUP($AL30,'Dirt Run Irchester 7.5k'!$J:$L,3,FALSE),0)</f>
        <v>0</v>
      </c>
      <c r="AO30" s="22">
        <f>IFERROR(VLOOKUP($AL30,'Burghley 7'!$J:$L,3,FALSE),0)</f>
        <v>31</v>
      </c>
      <c r="AP30" s="22">
        <f>IFERROR(VLOOKUP($AL30,'King''s Cliffe Trail 10k'!$J:$L,3,FALSE),0)</f>
        <v>0</v>
      </c>
      <c r="AQ30" s="22">
        <f>IFERROR(VLOOKUP($AL30,'Langtoft 10k'!J:L,3,FALSE),0)</f>
        <v>0</v>
      </c>
      <c r="AR30" s="22">
        <f>IFERROR(VLOOKUP($AL30,'The Grim Reaper 10 Mile'!$J:$L,3,FALSE),0)</f>
        <v>42</v>
      </c>
      <c r="AS30" s="22">
        <f>IFERROR(VLOOKUP($AL30,'Nene Valley Trail 10 Mile'!$J:$L,3,FALSE),0)</f>
        <v>39</v>
      </c>
      <c r="AT30" s="22">
        <f>IFERROR(VLOOKUP($AL30,'Whissendine 6ix'!$J:$L,3,FALSE),0)</f>
        <v>0</v>
      </c>
      <c r="AU30" s="22">
        <f>IFERROR(VLOOKUP($AL30,'Ponton Plod 10k'!$J:$L,3,FALSE),0)</f>
        <v>0</v>
      </c>
      <c r="AV30" s="22">
        <f>IFERROR(VLOOKUP($AL30,'Rutland Water parkrun'!$J:$L,3,FALSE),0)</f>
        <v>0</v>
      </c>
      <c r="AW30" s="22">
        <f>IFERROR(VLOOKUP($AL30,'Great Eastern Run'!$J:$L,3,FALSE),0)</f>
        <v>37</v>
      </c>
      <c r="AX30" s="22">
        <f>IFERROR(VLOOKUP($AL30,'Fen 10'!$J:$L,3,FALSE),0)</f>
        <v>0</v>
      </c>
      <c r="AY30" s="22">
        <f>IFERROR(VLOOKUP($AL30,'The George Munday 10k'!$L:$O,4,FALSE),0)</f>
        <v>0</v>
      </c>
      <c r="AZ30" s="21">
        <f t="shared" si="4"/>
        <v>186</v>
      </c>
      <c r="BA30" s="21">
        <f t="shared" si="5"/>
        <v>5</v>
      </c>
      <c r="BB30" s="73">
        <f t="shared" si="8"/>
        <v>21</v>
      </c>
    </row>
    <row r="31" spans="2:54" x14ac:dyDescent="0.2">
      <c r="B31" s="20" t="s">
        <v>26</v>
      </c>
      <c r="C31" s="22">
        <f>IFERROR(VLOOKUP($B31,'Folksworth 15'!$B:$D,3,FALSE),0)</f>
        <v>46</v>
      </c>
      <c r="D31" s="22">
        <f>IFERROR(VLOOKUP($B31,'Dirt Run Irchester 7.5k'!$B:$D,3,FALSE),0)</f>
        <v>0</v>
      </c>
      <c r="E31" s="22">
        <f>IFERROR(VLOOKUP($B31,'Burghley 7'!$B:$D,3,FALSE),0)</f>
        <v>0</v>
      </c>
      <c r="F31" s="22">
        <f>IFERROR(VLOOKUP($B31,'King''s Cliffe Trail 10k'!$B:$D,3,FALSE),0)</f>
        <v>0</v>
      </c>
      <c r="G31" s="22">
        <f>IFERROR(VLOOKUP($B31,'Langtoft 10k'!B:F,3,FALSE),0)</f>
        <v>0</v>
      </c>
      <c r="H31" s="22">
        <f>IFERROR(VLOOKUP($B31,'The Grim Reaper 10 Mile'!$B:$D,3,FALSE),0)</f>
        <v>0</v>
      </c>
      <c r="I31" s="22">
        <f>IFERROR(VLOOKUP($B31,'Nene Valley Trail 10 Mile'!B:D,3,FALSE),0)</f>
        <v>0</v>
      </c>
      <c r="J31" s="22">
        <f>IFERROR(VLOOKUP($B31,'Whissendine 6ix'!$B:$D,3,FALSE),0)</f>
        <v>0</v>
      </c>
      <c r="K31" s="22">
        <f>IFERROR(VLOOKUP($B31,'Ponton Plod 10k'!$B:$D,3,FALSE),0)</f>
        <v>0</v>
      </c>
      <c r="L31" s="22">
        <f>IFERROR(VLOOKUP($B31,'Rutland Water parkrun'!$B:$D,3,FALSE),0)</f>
        <v>48</v>
      </c>
      <c r="M31" s="22">
        <f>IFERROR(VLOOKUP($B31,'Great Eastern Run'!$B:$D,3,FALSE),0)</f>
        <v>0</v>
      </c>
      <c r="N31" s="22">
        <f>IFERROR(VLOOKUP($B31,'Fen 10'!$B:$D,3,FALSE),0)</f>
        <v>0</v>
      </c>
      <c r="O31" s="22">
        <f>IFERROR(VLOOKUP($B31,'The George Munday 10k'!B:E,4,FALSE),0)</f>
        <v>0</v>
      </c>
      <c r="P31" s="21">
        <f t="shared" si="0"/>
        <v>94</v>
      </c>
      <c r="Q31" s="21">
        <f t="shared" si="1"/>
        <v>2</v>
      </c>
      <c r="R31" s="72">
        <f t="shared" si="6"/>
        <v>22</v>
      </c>
      <c r="T31" s="10" t="s">
        <v>122</v>
      </c>
      <c r="U31" s="22">
        <f>IFERROR(VLOOKUP($T31,'Folksworth 15'!$F:$H,3,FALSE),0)</f>
        <v>0</v>
      </c>
      <c r="V31" s="22">
        <f>IFERROR(VLOOKUP($T31,'Dirt Run Irchester 7.5k'!$F:$H,3,FALSE),0)</f>
        <v>0</v>
      </c>
      <c r="W31" s="22">
        <f>IFERROR(VLOOKUP($T31,'Burghley 7'!$F:$H,3,FALSE),0)</f>
        <v>43</v>
      </c>
      <c r="X31" s="22">
        <f>IFERROR(VLOOKUP($T31,'King''s Cliffe Trail 10k'!$F:$H,3,FALSE),0)</f>
        <v>0</v>
      </c>
      <c r="Y31" s="22">
        <f>IFERROR(VLOOKUP($T31,'Langtoft 10k'!F:H,3,FALSE),0)</f>
        <v>0</v>
      </c>
      <c r="Z31" s="22">
        <f>IFERROR(VLOOKUP($T31,'The Grim Reaper 10 Mile'!$F:$H,3,FALSE),0)</f>
        <v>0</v>
      </c>
      <c r="AA31" s="22">
        <f>IFERROR(VLOOKUP($T31,'Nene Valley Trail 10 Mile'!$F:$H,3,FALSE),0)</f>
        <v>0</v>
      </c>
      <c r="AB31" s="22">
        <f>IFERROR(VLOOKUP($T31,'Whissendine 6ix'!$F:$H,3,FALSE),0)</f>
        <v>42</v>
      </c>
      <c r="AC31" s="22">
        <f>IFERROR(VLOOKUP($T31,'Ponton Plod 10k'!$F:$H,3,FALSE),0)</f>
        <v>0</v>
      </c>
      <c r="AD31" s="22">
        <f>IFERROR(VLOOKUP($T31,'Rutland Water parkrun'!$F:$H,3,FALSE),0)</f>
        <v>41</v>
      </c>
      <c r="AE31" s="22">
        <f>IFERROR(VLOOKUP($T31,'Great Eastern Run'!$F:$H,3,FALSE),0)</f>
        <v>0</v>
      </c>
      <c r="AF31" s="22">
        <f>IFERROR(VLOOKUP($T31,'Fen 10'!$F:$H,3,FALSE),0)</f>
        <v>0</v>
      </c>
      <c r="AG31" s="22">
        <f>IFERROR(VLOOKUP($T31,'The George Munday 10k'!$G:$J,4,FALSE),0)</f>
        <v>0</v>
      </c>
      <c r="AH31" s="21">
        <f t="shared" si="2"/>
        <v>126</v>
      </c>
      <c r="AI31" s="21">
        <f t="shared" si="3"/>
        <v>3</v>
      </c>
      <c r="AJ31" s="73">
        <f t="shared" si="7"/>
        <v>22</v>
      </c>
      <c r="AL31" s="10" t="s">
        <v>40</v>
      </c>
      <c r="AM31" s="22">
        <f>IFERROR(VLOOKUP($AL31,'Folksworth 15'!$J:$L,3,FALSE),0)</f>
        <v>39</v>
      </c>
      <c r="AN31" s="22">
        <f>IFERROR(VLOOKUP($AL31,'Dirt Run Irchester 7.5k'!$J:$L,3,FALSE),0)</f>
        <v>0</v>
      </c>
      <c r="AO31" s="22">
        <f>IFERROR(VLOOKUP($AL31,'Burghley 7'!$J:$L,3,FALSE),0)</f>
        <v>35</v>
      </c>
      <c r="AP31" s="22">
        <f>IFERROR(VLOOKUP($AL31,'King''s Cliffe Trail 10k'!$J:$L,3,FALSE),0)</f>
        <v>0</v>
      </c>
      <c r="AQ31" s="22">
        <f>IFERROR(VLOOKUP($AL31,'Langtoft 10k'!J:L,3,FALSE),0)</f>
        <v>0</v>
      </c>
      <c r="AR31" s="22">
        <f>IFERROR(VLOOKUP($AL31,'The Grim Reaper 10 Mile'!$J:$L,3,FALSE),0)</f>
        <v>0</v>
      </c>
      <c r="AS31" s="22">
        <f>IFERROR(VLOOKUP($AL31,'Nene Valley Trail 10 Mile'!$J:$L,3,FALSE),0)</f>
        <v>0</v>
      </c>
      <c r="AT31" s="22">
        <f>IFERROR(VLOOKUP($AL31,'Whissendine 6ix'!$J:$L,3,FALSE),0)</f>
        <v>37</v>
      </c>
      <c r="AU31" s="22">
        <f>IFERROR(VLOOKUP($AL31,'Ponton Plod 10k'!$J:$L,3,FALSE),0)</f>
        <v>0</v>
      </c>
      <c r="AV31" s="22">
        <f>IFERROR(VLOOKUP($AL31,'Rutland Water parkrun'!$J:$L,3,FALSE),0)</f>
        <v>38</v>
      </c>
      <c r="AW31" s="22">
        <f>IFERROR(VLOOKUP($AL31,'Great Eastern Run'!$J:$L,3,FALSE),0)</f>
        <v>34</v>
      </c>
      <c r="AX31" s="22">
        <f>IFERROR(VLOOKUP($AL31,'Fen 10'!$J:$L,3,FALSE),0)</f>
        <v>0</v>
      </c>
      <c r="AY31" s="22">
        <f>IFERROR(VLOOKUP($AL31,'The George Munday 10k'!$L:$O,4,FALSE),0)</f>
        <v>0</v>
      </c>
      <c r="AZ31" s="21">
        <f t="shared" si="4"/>
        <v>183</v>
      </c>
      <c r="BA31" s="21">
        <f t="shared" si="5"/>
        <v>5</v>
      </c>
      <c r="BB31" s="73">
        <f t="shared" si="8"/>
        <v>22</v>
      </c>
    </row>
    <row r="32" spans="2:54" x14ac:dyDescent="0.2">
      <c r="B32" s="20" t="s">
        <v>103</v>
      </c>
      <c r="C32" s="22">
        <f>IFERROR(VLOOKUP($B32,'Folksworth 15'!$B:$D,3,FALSE),0)</f>
        <v>0</v>
      </c>
      <c r="D32" s="22">
        <f>IFERROR(VLOOKUP($B32,'Dirt Run Irchester 7.5k'!$B:$D,3,FALSE),0)</f>
        <v>46</v>
      </c>
      <c r="E32" s="22">
        <f>IFERROR(VLOOKUP($B32,'Burghley 7'!$B:$D,3,FALSE),0)</f>
        <v>0</v>
      </c>
      <c r="F32" s="22">
        <f>IFERROR(VLOOKUP($B32,'King''s Cliffe Trail 10k'!$B:$D,3,FALSE),0)</f>
        <v>42</v>
      </c>
      <c r="G32" s="22">
        <f>IFERROR(VLOOKUP($B32,'Langtoft 10k'!B:F,3,FALSE),0)</f>
        <v>0</v>
      </c>
      <c r="H32" s="22">
        <f>IFERROR(VLOOKUP($B32,'The Grim Reaper 10 Mile'!$B:$D,3,FALSE),0)</f>
        <v>0</v>
      </c>
      <c r="I32" s="22">
        <f>IFERROR(VLOOKUP($B32,'Nene Valley Trail 10 Mile'!B:D,3,FALSE),0)</f>
        <v>0</v>
      </c>
      <c r="J32" s="22">
        <f>IFERROR(VLOOKUP($B32,'Whissendine 6ix'!$B:$D,3,FALSE),0)</f>
        <v>0</v>
      </c>
      <c r="K32" s="22">
        <f>IFERROR(VLOOKUP($B32,'Ponton Plod 10k'!$B:$D,3,FALSE),0)</f>
        <v>0</v>
      </c>
      <c r="L32" s="22">
        <f>IFERROR(VLOOKUP($B32,'Rutland Water parkrun'!$B:$D,3,FALSE),0)</f>
        <v>0</v>
      </c>
      <c r="M32" s="22">
        <f>IFERROR(VLOOKUP($B32,'Great Eastern Run'!$B:$D,3,FALSE),0)</f>
        <v>0</v>
      </c>
      <c r="N32" s="22">
        <f>IFERROR(VLOOKUP($B32,'Fen 10'!$B:$D,3,FALSE),0)</f>
        <v>0</v>
      </c>
      <c r="O32" s="22">
        <f>IFERROR(VLOOKUP($B32,'The George Munday 10k'!B:E,4,FALSE),0)</f>
        <v>0</v>
      </c>
      <c r="P32" s="21">
        <f t="shared" si="0"/>
        <v>88</v>
      </c>
      <c r="Q32" s="21">
        <f t="shared" si="1"/>
        <v>2</v>
      </c>
      <c r="R32" s="72">
        <f t="shared" si="6"/>
        <v>23</v>
      </c>
      <c r="T32" s="20" t="s">
        <v>203</v>
      </c>
      <c r="U32" s="22">
        <f>IFERROR(VLOOKUP($T32,'Folksworth 15'!$F:$H,3,FALSE),0)</f>
        <v>0</v>
      </c>
      <c r="V32" s="22">
        <f>IFERROR(VLOOKUP($T32,'Dirt Run Irchester 7.5k'!$F:$H,3,FALSE),0)</f>
        <v>0</v>
      </c>
      <c r="W32" s="22">
        <f>IFERROR(VLOOKUP($T32,'Burghley 7'!$F:$H,3,FALSE),0)</f>
        <v>0</v>
      </c>
      <c r="X32" s="22">
        <f>IFERROR(VLOOKUP($T32,'King''s Cliffe Trail 10k'!$F:$H,3,FALSE),0)</f>
        <v>0</v>
      </c>
      <c r="Y32" s="22">
        <f>IFERROR(VLOOKUP($T32,'Langtoft 10k'!F:H,3,FALSE),0)</f>
        <v>0</v>
      </c>
      <c r="Z32" s="22">
        <f>IFERROR(VLOOKUP($T32,'The Grim Reaper 10 Mile'!$F:$H,3,FALSE),0)</f>
        <v>0</v>
      </c>
      <c r="AA32" s="22">
        <f>IFERROR(VLOOKUP($T32,'Nene Valley Trail 10 Mile'!$F:$H,3,FALSE),0)</f>
        <v>0</v>
      </c>
      <c r="AB32" s="22">
        <f>IFERROR(VLOOKUP($T32,'Whissendine 6ix'!$F:$H,3,FALSE),0)</f>
        <v>39</v>
      </c>
      <c r="AC32" s="22">
        <f>IFERROR(VLOOKUP($T32,'Ponton Plod 10k'!$F:$H,3,FALSE),0)</f>
        <v>47</v>
      </c>
      <c r="AD32" s="22">
        <f>IFERROR(VLOOKUP($T32,'Rutland Water parkrun'!$F:$H,3,FALSE),0)</f>
        <v>39</v>
      </c>
      <c r="AE32" s="22">
        <f>IFERROR(VLOOKUP($T32,'Great Eastern Run'!$F:$H,3,FALSE),0)</f>
        <v>0</v>
      </c>
      <c r="AF32" s="22">
        <f>IFERROR(VLOOKUP($T32,'Fen 10'!$F:$H,3,FALSE),0)</f>
        <v>0</v>
      </c>
      <c r="AG32" s="22">
        <f>IFERROR(VLOOKUP($T32,'The George Munday 10k'!$G:$J,4,FALSE),0)</f>
        <v>0</v>
      </c>
      <c r="AH32" s="21">
        <f t="shared" si="2"/>
        <v>125</v>
      </c>
      <c r="AI32" s="21">
        <f t="shared" si="3"/>
        <v>3</v>
      </c>
      <c r="AJ32" s="73">
        <f t="shared" si="7"/>
        <v>23</v>
      </c>
      <c r="AL32" s="10" t="s">
        <v>38</v>
      </c>
      <c r="AM32" s="22">
        <f>IFERROR(VLOOKUP($AL32,'Folksworth 15'!$J:$L,3,FALSE),0)</f>
        <v>45</v>
      </c>
      <c r="AN32" s="22">
        <f>IFERROR(VLOOKUP($AL32,'Dirt Run Irchester 7.5k'!$J:$L,3,FALSE),0)</f>
        <v>0</v>
      </c>
      <c r="AO32" s="22">
        <f>IFERROR(VLOOKUP($AL32,'Burghley 7'!$J:$L,3,FALSE),0)</f>
        <v>0</v>
      </c>
      <c r="AP32" s="22">
        <f>IFERROR(VLOOKUP($AL32,'King''s Cliffe Trail 10k'!$J:$L,3,FALSE),0)</f>
        <v>0</v>
      </c>
      <c r="AQ32" s="22">
        <f>IFERROR(VLOOKUP($AL32,'Langtoft 10k'!J:L,3,FALSE),0)</f>
        <v>45</v>
      </c>
      <c r="AR32" s="22">
        <f>IFERROR(VLOOKUP($AL32,'The Grim Reaper 10 Mile'!$J:$L,3,FALSE),0)</f>
        <v>0</v>
      </c>
      <c r="AS32" s="22">
        <f>IFERROR(VLOOKUP($AL32,'Nene Valley Trail 10 Mile'!$J:$L,3,FALSE),0)</f>
        <v>46</v>
      </c>
      <c r="AT32" s="22">
        <f>IFERROR(VLOOKUP($AL32,'Whissendine 6ix'!$J:$L,3,FALSE),0)</f>
        <v>0</v>
      </c>
      <c r="AU32" s="22">
        <f>IFERROR(VLOOKUP($AL32,'Ponton Plod 10k'!$J:$L,3,FALSE),0)</f>
        <v>0</v>
      </c>
      <c r="AV32" s="22">
        <f>IFERROR(VLOOKUP($AL32,'Rutland Water parkrun'!$J:$L,3,FALSE),0)</f>
        <v>0</v>
      </c>
      <c r="AW32" s="22">
        <f>IFERROR(VLOOKUP($AL32,'Great Eastern Run'!$J:$L,3,FALSE),0)</f>
        <v>47</v>
      </c>
      <c r="AX32" s="22">
        <f>IFERROR(VLOOKUP($AL32,'Fen 10'!$J:$L,3,FALSE),0)</f>
        <v>0</v>
      </c>
      <c r="AY32" s="22">
        <f>IFERROR(VLOOKUP($AL32,'The George Munday 10k'!$L:$O,4,FALSE),0)</f>
        <v>0</v>
      </c>
      <c r="AZ32" s="21">
        <f t="shared" si="4"/>
        <v>183</v>
      </c>
      <c r="BA32" s="21">
        <f t="shared" si="5"/>
        <v>4</v>
      </c>
      <c r="BB32" s="73">
        <f t="shared" si="8"/>
        <v>22</v>
      </c>
    </row>
    <row r="33" spans="2:54" x14ac:dyDescent="0.2">
      <c r="B33" s="10" t="s">
        <v>201</v>
      </c>
      <c r="C33" s="22">
        <f>IFERROR(VLOOKUP($B33,'Folksworth 15'!$B:$D,3,FALSE),0)</f>
        <v>0</v>
      </c>
      <c r="D33" s="22">
        <f>IFERROR(VLOOKUP($B33,'Dirt Run Irchester 7.5k'!$B:$D,3,FALSE),0)</f>
        <v>0</v>
      </c>
      <c r="E33" s="22">
        <f>IFERROR(VLOOKUP($B33,'Burghley 7'!$B:$D,3,FALSE),0)</f>
        <v>0</v>
      </c>
      <c r="F33" s="22">
        <f>IFERROR(VLOOKUP($B33,'King''s Cliffe Trail 10k'!$B:$D,3,FALSE),0)</f>
        <v>0</v>
      </c>
      <c r="G33" s="22">
        <f>IFERROR(VLOOKUP($B33,'Langtoft 10k'!B:F,3,FALSE),0)</f>
        <v>0</v>
      </c>
      <c r="H33" s="22">
        <f>IFERROR(VLOOKUP($B33,'The Grim Reaper 10 Mile'!$B:$D,3,FALSE),0)</f>
        <v>0</v>
      </c>
      <c r="I33" s="22">
        <f>IFERROR(VLOOKUP($B33,'Nene Valley Trail 10 Mile'!B:D,3,FALSE),0)</f>
        <v>39</v>
      </c>
      <c r="J33" s="22">
        <f>IFERROR(VLOOKUP($B33,'Whissendine 6ix'!$B:$D,3,FALSE),0)</f>
        <v>48</v>
      </c>
      <c r="K33" s="22">
        <f>IFERROR(VLOOKUP($B33,'Ponton Plod 10k'!$B:$D,3,FALSE),0)</f>
        <v>0</v>
      </c>
      <c r="L33" s="22">
        <f>IFERROR(VLOOKUP($B33,'Rutland Water parkrun'!$B:$D,3,FALSE),0)</f>
        <v>0</v>
      </c>
      <c r="M33" s="22">
        <f>IFERROR(VLOOKUP($B33,'Great Eastern Run'!$B:$D,3,FALSE),0)</f>
        <v>0</v>
      </c>
      <c r="N33" s="22">
        <f>IFERROR(VLOOKUP($B33,'Fen 10'!$B:$D,3,FALSE),0)</f>
        <v>0</v>
      </c>
      <c r="O33" s="22">
        <f>IFERROR(VLOOKUP($B33,'The George Munday 10k'!B:E,4,FALSE),0)</f>
        <v>0</v>
      </c>
      <c r="P33" s="21">
        <f t="shared" si="0"/>
        <v>87</v>
      </c>
      <c r="Q33" s="21">
        <f t="shared" si="1"/>
        <v>2</v>
      </c>
      <c r="R33" s="72">
        <f t="shared" si="6"/>
        <v>24</v>
      </c>
      <c r="T33" s="10" t="s">
        <v>60</v>
      </c>
      <c r="U33" s="22">
        <f>IFERROR(VLOOKUP($T33,'Folksworth 15'!$F:$H,3,FALSE),0)</f>
        <v>44</v>
      </c>
      <c r="V33" s="22">
        <f>IFERROR(VLOOKUP($T33,'Dirt Run Irchester 7.5k'!$F:$H,3,FALSE),0)</f>
        <v>0</v>
      </c>
      <c r="W33" s="22">
        <f>IFERROR(VLOOKUP($T33,'Burghley 7'!$F:$H,3,FALSE),0)</f>
        <v>0</v>
      </c>
      <c r="X33" s="22">
        <f>IFERROR(VLOOKUP($T33,'King''s Cliffe Trail 10k'!$F:$H,3,FALSE),0)</f>
        <v>0</v>
      </c>
      <c r="Y33" s="22">
        <f>IFERROR(VLOOKUP($T33,'Langtoft 10k'!F:H,3,FALSE),0)</f>
        <v>0</v>
      </c>
      <c r="Z33" s="22">
        <f>IFERROR(VLOOKUP($T33,'The Grim Reaper 10 Mile'!$F:$H,3,FALSE),0)</f>
        <v>0</v>
      </c>
      <c r="AA33" s="22">
        <f>IFERROR(VLOOKUP($T33,'Nene Valley Trail 10 Mile'!$F:$H,3,FALSE),0)</f>
        <v>0</v>
      </c>
      <c r="AB33" s="22">
        <f>IFERROR(VLOOKUP($T33,'Whissendine 6ix'!$F:$H,3,FALSE),0)</f>
        <v>38</v>
      </c>
      <c r="AC33" s="22">
        <f>IFERROR(VLOOKUP($T33,'Ponton Plod 10k'!$F:$H,3,FALSE),0)</f>
        <v>0</v>
      </c>
      <c r="AD33" s="22">
        <f>IFERROR(VLOOKUP($T33,'Rutland Water parkrun'!$F:$H,3,FALSE),0)</f>
        <v>0</v>
      </c>
      <c r="AE33" s="22">
        <f>IFERROR(VLOOKUP($T33,'Great Eastern Run'!$F:$H,3,FALSE),0)</f>
        <v>33</v>
      </c>
      <c r="AF33" s="22">
        <f>IFERROR(VLOOKUP($T33,'Fen 10'!$F:$H,3,FALSE),0)</f>
        <v>0</v>
      </c>
      <c r="AG33" s="22">
        <f>IFERROR(VLOOKUP($T33,'The George Munday 10k'!$G:$J,4,FALSE),0)</f>
        <v>0</v>
      </c>
      <c r="AH33" s="21">
        <f t="shared" si="2"/>
        <v>115</v>
      </c>
      <c r="AI33" s="21">
        <f t="shared" si="3"/>
        <v>3</v>
      </c>
      <c r="AJ33" s="73">
        <f t="shared" si="7"/>
        <v>24</v>
      </c>
      <c r="AL33" s="10" t="s">
        <v>105</v>
      </c>
      <c r="AM33" s="22">
        <f>IFERROR(VLOOKUP($AL33,'Folksworth 15'!$J:$L,3,FALSE),0)</f>
        <v>0</v>
      </c>
      <c r="AN33" s="22">
        <f>IFERROR(VLOOKUP($AL33,'Dirt Run Irchester 7.5k'!$J:$L,3,FALSE),0)</f>
        <v>50</v>
      </c>
      <c r="AO33" s="22">
        <f>IFERROR(VLOOKUP($AL33,'Burghley 7'!$J:$L,3,FALSE),0)</f>
        <v>45</v>
      </c>
      <c r="AP33" s="22">
        <f>IFERROR(VLOOKUP($AL33,'King''s Cliffe Trail 10k'!$J:$L,3,FALSE),0)</f>
        <v>0</v>
      </c>
      <c r="AQ33" s="22">
        <f>IFERROR(VLOOKUP($AL33,'Langtoft 10k'!J:L,3,FALSE),0)</f>
        <v>0</v>
      </c>
      <c r="AR33" s="22">
        <f>IFERROR(VLOOKUP($AL33,'The Grim Reaper 10 Mile'!$J:$L,3,FALSE),0)</f>
        <v>0</v>
      </c>
      <c r="AS33" s="22">
        <f>IFERROR(VLOOKUP($AL33,'Nene Valley Trail 10 Mile'!$J:$L,3,FALSE),0)</f>
        <v>0</v>
      </c>
      <c r="AT33" s="22">
        <f>IFERROR(VLOOKUP($AL33,'Whissendine 6ix'!$J:$L,3,FALSE),0)</f>
        <v>45</v>
      </c>
      <c r="AU33" s="22">
        <f>IFERROR(VLOOKUP($AL33,'Ponton Plod 10k'!$J:$L,3,FALSE),0)</f>
        <v>0</v>
      </c>
      <c r="AV33" s="22">
        <f>IFERROR(VLOOKUP($AL33,'Rutland Water parkrun'!$J:$L,3,FALSE),0)</f>
        <v>0</v>
      </c>
      <c r="AW33" s="22">
        <f>IFERROR(VLOOKUP($AL33,'Great Eastern Run'!$J:$L,3,FALSE),0)</f>
        <v>42</v>
      </c>
      <c r="AX33" s="22">
        <f>IFERROR(VLOOKUP($AL33,'Fen 10'!$J:$L,3,FALSE),0)</f>
        <v>0</v>
      </c>
      <c r="AY33" s="22">
        <f>IFERROR(VLOOKUP($AL33,'The George Munday 10k'!$L:$O,4,FALSE),0)</f>
        <v>0</v>
      </c>
      <c r="AZ33" s="21">
        <f t="shared" si="4"/>
        <v>182</v>
      </c>
      <c r="BA33" s="21">
        <f t="shared" si="5"/>
        <v>4</v>
      </c>
      <c r="BB33" s="73">
        <f t="shared" si="8"/>
        <v>24</v>
      </c>
    </row>
    <row r="34" spans="2:54" x14ac:dyDescent="0.2">
      <c r="B34" s="10" t="s">
        <v>110</v>
      </c>
      <c r="C34" s="22">
        <f>IFERROR(VLOOKUP($B34,'Folksworth 15'!$B:$D,3,FALSE),0)</f>
        <v>0</v>
      </c>
      <c r="D34" s="22">
        <f>IFERROR(VLOOKUP($B34,'Dirt Run Irchester 7.5k'!$B:$D,3,FALSE),0)</f>
        <v>0</v>
      </c>
      <c r="E34" s="22">
        <f>IFERROR(VLOOKUP($B34,'Burghley 7'!$B:$D,3,FALSE),0)</f>
        <v>42</v>
      </c>
      <c r="F34" s="22">
        <f>IFERROR(VLOOKUP($B34,'King''s Cliffe Trail 10k'!$B:$D,3,FALSE),0)</f>
        <v>0</v>
      </c>
      <c r="G34" s="22">
        <f>IFERROR(VLOOKUP($B34,'Langtoft 10k'!B:F,3,FALSE),0)</f>
        <v>44</v>
      </c>
      <c r="H34" s="22">
        <f>IFERROR(VLOOKUP($B34,'The Grim Reaper 10 Mile'!$B:$D,3,FALSE),0)</f>
        <v>0</v>
      </c>
      <c r="I34" s="22">
        <f>IFERROR(VLOOKUP($B34,'Nene Valley Trail 10 Mile'!B:D,3,FALSE),0)</f>
        <v>0</v>
      </c>
      <c r="J34" s="22">
        <f>IFERROR(VLOOKUP($B34,'Whissendine 6ix'!$B:$D,3,FALSE),0)</f>
        <v>0</v>
      </c>
      <c r="K34" s="22">
        <f>IFERROR(VLOOKUP($B34,'Ponton Plod 10k'!$B:$D,3,FALSE),0)</f>
        <v>0</v>
      </c>
      <c r="L34" s="22">
        <f>IFERROR(VLOOKUP($B34,'Rutland Water parkrun'!$B:$D,3,FALSE),0)</f>
        <v>0</v>
      </c>
      <c r="M34" s="22">
        <f>IFERROR(VLOOKUP($B34,'Great Eastern Run'!$B:$D,3,FALSE),0)</f>
        <v>0</v>
      </c>
      <c r="N34" s="22">
        <f>IFERROR(VLOOKUP($B34,'Fen 10'!$B:$D,3,FALSE),0)</f>
        <v>0</v>
      </c>
      <c r="O34" s="22">
        <f>IFERROR(VLOOKUP($B34,'The George Munday 10k'!B:E,4,FALSE),0)</f>
        <v>0</v>
      </c>
      <c r="P34" s="21">
        <f t="shared" si="0"/>
        <v>86</v>
      </c>
      <c r="Q34" s="21">
        <f t="shared" si="1"/>
        <v>2</v>
      </c>
      <c r="R34" s="72">
        <f t="shared" si="6"/>
        <v>25</v>
      </c>
      <c r="T34" s="20" t="s">
        <v>205</v>
      </c>
      <c r="U34" s="22">
        <f>IFERROR(VLOOKUP($T34,'Folksworth 15'!$F:$H,3,FALSE),0)</f>
        <v>0</v>
      </c>
      <c r="V34" s="22">
        <f>IFERROR(VLOOKUP($T34,'Dirt Run Irchester 7.5k'!$F:$H,3,FALSE),0)</f>
        <v>0</v>
      </c>
      <c r="W34" s="22">
        <f>IFERROR(VLOOKUP($T34,'Burghley 7'!$F:$H,3,FALSE),0)</f>
        <v>0</v>
      </c>
      <c r="X34" s="22">
        <f>IFERROR(VLOOKUP($T34,'King''s Cliffe Trail 10k'!$F:$H,3,FALSE),0)</f>
        <v>0</v>
      </c>
      <c r="Y34" s="22">
        <f>IFERROR(VLOOKUP($T34,'Langtoft 10k'!F:H,3,FALSE),0)</f>
        <v>0</v>
      </c>
      <c r="Z34" s="22">
        <f>IFERROR(VLOOKUP($T34,'The Grim Reaper 10 Mile'!$F:$H,3,FALSE),0)</f>
        <v>0</v>
      </c>
      <c r="AA34" s="22">
        <f>IFERROR(VLOOKUP($T34,'Nene Valley Trail 10 Mile'!$F:$H,3,FALSE),0)</f>
        <v>0</v>
      </c>
      <c r="AB34" s="22">
        <f>IFERROR(VLOOKUP($T34,'Whissendine 6ix'!$F:$H,3,FALSE),0)</f>
        <v>35</v>
      </c>
      <c r="AC34" s="22">
        <f>IFERROR(VLOOKUP($T34,'Ponton Plod 10k'!$F:$H,3,FALSE),0)</f>
        <v>0</v>
      </c>
      <c r="AD34" s="22">
        <f>IFERROR(VLOOKUP($T34,'Rutland Water parkrun'!$F:$H,3,FALSE),0)</f>
        <v>38</v>
      </c>
      <c r="AE34" s="22">
        <f>IFERROR(VLOOKUP($T34,'Great Eastern Run'!$F:$H,3,FALSE),0)</f>
        <v>35</v>
      </c>
      <c r="AF34" s="22">
        <f>IFERROR(VLOOKUP($T34,'Fen 10'!$F:$H,3,FALSE),0)</f>
        <v>0</v>
      </c>
      <c r="AG34" s="22">
        <f>IFERROR(VLOOKUP($T34,'The George Munday 10k'!$G:$J,4,FALSE),0)</f>
        <v>0</v>
      </c>
      <c r="AH34" s="21">
        <f t="shared" si="2"/>
        <v>108</v>
      </c>
      <c r="AI34" s="21">
        <f t="shared" si="3"/>
        <v>3</v>
      </c>
      <c r="AJ34" s="73">
        <f t="shared" si="7"/>
        <v>25</v>
      </c>
      <c r="AL34" s="20" t="s">
        <v>15</v>
      </c>
      <c r="AM34" s="22">
        <f>IFERROR(VLOOKUP($AL34,'Folksworth 15'!$J:$L,3,FALSE),0)</f>
        <v>30</v>
      </c>
      <c r="AN34" s="22">
        <f>IFERROR(VLOOKUP($AL34,'Dirt Run Irchester 7.5k'!$J:$L,3,FALSE),0)</f>
        <v>44</v>
      </c>
      <c r="AO34" s="22">
        <f>IFERROR(VLOOKUP($AL34,'Burghley 7'!$J:$L,3,FALSE),0)</f>
        <v>34</v>
      </c>
      <c r="AP34" s="22">
        <f>IFERROR(VLOOKUP($AL34,'King''s Cliffe Trail 10k'!$J:$L,3,FALSE),0)</f>
        <v>0</v>
      </c>
      <c r="AQ34" s="22">
        <f>IFERROR(VLOOKUP($AL34,'Langtoft 10k'!J:L,3,FALSE),0)</f>
        <v>36</v>
      </c>
      <c r="AR34" s="22">
        <f>IFERROR(VLOOKUP($AL34,'The Grim Reaper 10 Mile'!$J:$L,3,FALSE),0)</f>
        <v>0</v>
      </c>
      <c r="AS34" s="22">
        <f>IFERROR(VLOOKUP($AL34,'Nene Valley Trail 10 Mile'!$J:$L,3,FALSE),0)</f>
        <v>0</v>
      </c>
      <c r="AT34" s="22">
        <f>IFERROR(VLOOKUP($AL34,'Whissendine 6ix'!$J:$L,3,FALSE),0)</f>
        <v>0</v>
      </c>
      <c r="AU34" s="22">
        <f>IFERROR(VLOOKUP($AL34,'Ponton Plod 10k'!$J:$L,3,FALSE),0)</f>
        <v>0</v>
      </c>
      <c r="AV34" s="22">
        <f>IFERROR(VLOOKUP($AL34,'Rutland Water parkrun'!$J:$L,3,FALSE),0)</f>
        <v>30</v>
      </c>
      <c r="AW34" s="22">
        <f>IFERROR(VLOOKUP($AL34,'Great Eastern Run'!$J:$L,3,FALSE),0)</f>
        <v>0</v>
      </c>
      <c r="AX34" s="22">
        <f>IFERROR(VLOOKUP($AL34,'Fen 10'!$J:$L,3,FALSE),0)</f>
        <v>0</v>
      </c>
      <c r="AY34" s="22">
        <f>IFERROR(VLOOKUP($AL34,'The George Munday 10k'!$L:$O,4,FALSE),0)</f>
        <v>0</v>
      </c>
      <c r="AZ34" s="21">
        <f t="shared" si="4"/>
        <v>174</v>
      </c>
      <c r="BA34" s="21">
        <f t="shared" si="5"/>
        <v>5</v>
      </c>
      <c r="BB34" s="73">
        <f t="shared" si="8"/>
        <v>25</v>
      </c>
    </row>
    <row r="35" spans="2:54" x14ac:dyDescent="0.2">
      <c r="B35" s="10" t="s">
        <v>197</v>
      </c>
      <c r="C35" s="22">
        <f>IFERROR(VLOOKUP($B35,'Folksworth 15'!$B:$D,3,FALSE),0)</f>
        <v>0</v>
      </c>
      <c r="D35" s="22">
        <f>IFERROR(VLOOKUP($B35,'Dirt Run Irchester 7.5k'!$B:$D,3,FALSE),0)</f>
        <v>0</v>
      </c>
      <c r="E35" s="22">
        <f>IFERROR(VLOOKUP($B35,'Burghley 7'!$B:$D,3,FALSE),0)</f>
        <v>0</v>
      </c>
      <c r="F35" s="22">
        <f>IFERROR(VLOOKUP($B35,'King''s Cliffe Trail 10k'!$B:$D,3,FALSE),0)</f>
        <v>0</v>
      </c>
      <c r="G35" s="22">
        <f>IFERROR(VLOOKUP($B35,'Langtoft 10k'!B:F,3,FALSE),0)</f>
        <v>0</v>
      </c>
      <c r="H35" s="22">
        <f>IFERROR(VLOOKUP($B35,'The Grim Reaper 10 Mile'!$B:$D,3,FALSE),0)</f>
        <v>47</v>
      </c>
      <c r="I35" s="22">
        <f>IFERROR(VLOOKUP($B35,'Nene Valley Trail 10 Mile'!B:D,3,FALSE),0)</f>
        <v>0</v>
      </c>
      <c r="J35" s="22">
        <f>IFERROR(VLOOKUP($B35,'Whissendine 6ix'!$B:$D,3,FALSE),0)</f>
        <v>0</v>
      </c>
      <c r="K35" s="22">
        <f>IFERROR(VLOOKUP($B35,'Ponton Plod 10k'!$B:$D,3,FALSE),0)</f>
        <v>0</v>
      </c>
      <c r="L35" s="22">
        <f>IFERROR(VLOOKUP($B35,'Rutland Water parkrun'!$B:$D,3,FALSE),0)</f>
        <v>0</v>
      </c>
      <c r="M35" s="22">
        <f>IFERROR(VLOOKUP($B35,'Great Eastern Run'!$B:$D,3,FALSE),0)</f>
        <v>37</v>
      </c>
      <c r="N35" s="22">
        <f>IFERROR(VLOOKUP($B35,'Fen 10'!$B:$D,3,FALSE),0)</f>
        <v>0</v>
      </c>
      <c r="O35" s="22">
        <f>IFERROR(VLOOKUP($B35,'The George Munday 10k'!B:E,4,FALSE),0)</f>
        <v>0</v>
      </c>
      <c r="P35" s="21">
        <f t="shared" si="0"/>
        <v>84</v>
      </c>
      <c r="Q35" s="21">
        <f t="shared" si="1"/>
        <v>2</v>
      </c>
      <c r="R35" s="72">
        <f t="shared" si="6"/>
        <v>26</v>
      </c>
      <c r="T35" s="20" t="s">
        <v>175</v>
      </c>
      <c r="U35" s="22">
        <f>IFERROR(VLOOKUP($T35,'Folksworth 15'!$F:$H,3,FALSE),0)</f>
        <v>0</v>
      </c>
      <c r="V35" s="22">
        <f>IFERROR(VLOOKUP($T35,'Dirt Run Irchester 7.5k'!$F:$H,3,FALSE),0)</f>
        <v>0</v>
      </c>
      <c r="W35" s="22">
        <f>IFERROR(VLOOKUP($T35,'Burghley 7'!$F:$H,3,FALSE),0)</f>
        <v>0</v>
      </c>
      <c r="X35" s="22">
        <f>IFERROR(VLOOKUP($T35,'King''s Cliffe Trail 10k'!$F:$H,3,FALSE),0)</f>
        <v>40</v>
      </c>
      <c r="Y35" s="22">
        <f>IFERROR(VLOOKUP($T35,'Langtoft 10k'!F:H,3,FALSE),0)</f>
        <v>36</v>
      </c>
      <c r="Z35" s="22">
        <f>IFERROR(VLOOKUP($T35,'The Grim Reaper 10 Mile'!$F:$H,3,FALSE),0)</f>
        <v>0</v>
      </c>
      <c r="AA35" s="22">
        <f>IFERROR(VLOOKUP($T35,'Nene Valley Trail 10 Mile'!$F:$H,3,FALSE),0)</f>
        <v>0</v>
      </c>
      <c r="AB35" s="22">
        <f>IFERROR(VLOOKUP($T35,'Whissendine 6ix'!$F:$H,3,FALSE),0)</f>
        <v>0</v>
      </c>
      <c r="AC35" s="22">
        <f>IFERROR(VLOOKUP($T35,'Ponton Plod 10k'!$F:$H,3,FALSE),0)</f>
        <v>0</v>
      </c>
      <c r="AD35" s="22">
        <f>IFERROR(VLOOKUP($T35,'Rutland Water parkrun'!$F:$H,3,FALSE),0)</f>
        <v>30</v>
      </c>
      <c r="AE35" s="22">
        <f>IFERROR(VLOOKUP($T35,'Great Eastern Run'!$F:$H,3,FALSE),0)</f>
        <v>0</v>
      </c>
      <c r="AF35" s="22">
        <f>IFERROR(VLOOKUP($T35,'Fen 10'!$F:$H,3,FALSE),0)</f>
        <v>0</v>
      </c>
      <c r="AG35" s="22">
        <f>IFERROR(VLOOKUP($T35,'The George Munday 10k'!$G:$J,4,FALSE),0)</f>
        <v>0</v>
      </c>
      <c r="AH35" s="21">
        <f t="shared" si="2"/>
        <v>106</v>
      </c>
      <c r="AI35" s="21">
        <f t="shared" si="3"/>
        <v>3</v>
      </c>
      <c r="AJ35" s="73">
        <f t="shared" si="7"/>
        <v>26</v>
      </c>
      <c r="AL35" s="10" t="s">
        <v>174</v>
      </c>
      <c r="AM35" s="22">
        <f>IFERROR(VLOOKUP($AL35,'Folksworth 15'!$J:$L,3,FALSE),0)</f>
        <v>0</v>
      </c>
      <c r="AN35" s="22">
        <f>IFERROR(VLOOKUP($AL35,'Dirt Run Irchester 7.5k'!$J:$L,3,FALSE),0)</f>
        <v>0</v>
      </c>
      <c r="AO35" s="22">
        <f>IFERROR(VLOOKUP($AL35,'Burghley 7'!$J:$L,3,FALSE),0)</f>
        <v>0</v>
      </c>
      <c r="AP35" s="22">
        <f>IFERROR(VLOOKUP($AL35,'King''s Cliffe Trail 10k'!$J:$L,3,FALSE),0)</f>
        <v>30</v>
      </c>
      <c r="AQ35" s="22">
        <f>IFERROR(VLOOKUP($AL35,'Langtoft 10k'!J:L,3,FALSE),0)</f>
        <v>0</v>
      </c>
      <c r="AR35" s="22">
        <f>IFERROR(VLOOKUP($AL35,'The Grim Reaper 10 Mile'!$J:$L,3,FALSE),0)</f>
        <v>0</v>
      </c>
      <c r="AS35" s="22">
        <f>IFERROR(VLOOKUP($AL35,'Nene Valley Trail 10 Mile'!$J:$L,3,FALSE),0)</f>
        <v>35</v>
      </c>
      <c r="AT35" s="22">
        <f>IFERROR(VLOOKUP($AL35,'Whissendine 6ix'!$J:$L,3,FALSE),0)</f>
        <v>30</v>
      </c>
      <c r="AU35" s="22">
        <f>IFERROR(VLOOKUP($AL35,'Ponton Plod 10k'!$J:$L,3,FALSE),0)</f>
        <v>0</v>
      </c>
      <c r="AV35" s="22">
        <f>IFERROR(VLOOKUP($AL35,'Rutland Water parkrun'!$J:$L,3,FALSE),0)</f>
        <v>30</v>
      </c>
      <c r="AW35" s="22">
        <f>IFERROR(VLOOKUP($AL35,'Great Eastern Run'!$J:$L,3,FALSE),0)</f>
        <v>30</v>
      </c>
      <c r="AX35" s="22">
        <f>IFERROR(VLOOKUP($AL35,'Fen 10'!$J:$L,3,FALSE),0)</f>
        <v>0</v>
      </c>
      <c r="AY35" s="22">
        <f>IFERROR(VLOOKUP($AL35,'The George Munday 10k'!$L:$O,4,FALSE),0)</f>
        <v>0</v>
      </c>
      <c r="AZ35" s="21">
        <f t="shared" si="4"/>
        <v>155</v>
      </c>
      <c r="BA35" s="21">
        <f t="shared" si="5"/>
        <v>5</v>
      </c>
      <c r="BB35" s="73">
        <f t="shared" si="8"/>
        <v>26</v>
      </c>
    </row>
    <row r="36" spans="2:54" x14ac:dyDescent="0.2">
      <c r="B36" s="20" t="s">
        <v>149</v>
      </c>
      <c r="C36" s="22">
        <f>IFERROR(VLOOKUP($B36,'Folksworth 15'!$B:$D,3,FALSE),0)</f>
        <v>0</v>
      </c>
      <c r="D36" s="22">
        <f>IFERROR(VLOOKUP($B36,'Dirt Run Irchester 7.5k'!$B:$D,3,FALSE),0)</f>
        <v>0</v>
      </c>
      <c r="E36" s="22">
        <f>IFERROR(VLOOKUP($B36,'Burghley 7'!$B:$D,3,FALSE),0)</f>
        <v>0</v>
      </c>
      <c r="F36" s="22">
        <f>IFERROR(VLOOKUP($B36,'King''s Cliffe Trail 10k'!$B:$D,3,FALSE),0)</f>
        <v>39</v>
      </c>
      <c r="G36" s="22">
        <f>IFERROR(VLOOKUP($B36,'Langtoft 10k'!B:F,3,FALSE),0)</f>
        <v>0</v>
      </c>
      <c r="H36" s="22">
        <f>IFERROR(VLOOKUP($B36,'The Grim Reaper 10 Mile'!$B:$D,3,FALSE),0)</f>
        <v>0</v>
      </c>
      <c r="I36" s="22">
        <f>IFERROR(VLOOKUP($B36,'Nene Valley Trail 10 Mile'!B:D,3,FALSE),0)</f>
        <v>43</v>
      </c>
      <c r="J36" s="22">
        <f>IFERROR(VLOOKUP($B36,'Whissendine 6ix'!$B:$D,3,FALSE),0)</f>
        <v>0</v>
      </c>
      <c r="K36" s="22">
        <f>IFERROR(VLOOKUP($B36,'Ponton Plod 10k'!$B:$D,3,FALSE),0)</f>
        <v>0</v>
      </c>
      <c r="L36" s="22">
        <f>IFERROR(VLOOKUP($B36,'Rutland Water parkrun'!$B:$D,3,FALSE),0)</f>
        <v>0</v>
      </c>
      <c r="M36" s="22">
        <f>IFERROR(VLOOKUP($B36,'Great Eastern Run'!$B:$D,3,FALSE),0)</f>
        <v>0</v>
      </c>
      <c r="N36" s="22">
        <f>IFERROR(VLOOKUP($B36,'Fen 10'!$B:$D,3,FALSE),0)</f>
        <v>0</v>
      </c>
      <c r="O36" s="22">
        <f>IFERROR(VLOOKUP($B36,'The George Munday 10k'!B:E,4,FALSE),0)</f>
        <v>0</v>
      </c>
      <c r="P36" s="21">
        <f t="shared" si="0"/>
        <v>82</v>
      </c>
      <c r="Q36" s="21">
        <f t="shared" si="1"/>
        <v>2</v>
      </c>
      <c r="R36" s="72">
        <f t="shared" si="6"/>
        <v>27</v>
      </c>
      <c r="T36" s="20" t="s">
        <v>61</v>
      </c>
      <c r="U36" s="22">
        <f>IFERROR(VLOOKUP($T36,'Folksworth 15'!$F:$H,3,FALSE),0)</f>
        <v>37</v>
      </c>
      <c r="V36" s="22">
        <f>IFERROR(VLOOKUP($T36,'Dirt Run Irchester 7.5k'!$F:$H,3,FALSE),0)</f>
        <v>0</v>
      </c>
      <c r="W36" s="22">
        <f>IFERROR(VLOOKUP($T36,'Burghley 7'!$F:$H,3,FALSE),0)</f>
        <v>0</v>
      </c>
      <c r="X36" s="22">
        <f>IFERROR(VLOOKUP($T36,'King''s Cliffe Trail 10k'!$F:$H,3,FALSE),0)</f>
        <v>0</v>
      </c>
      <c r="Y36" s="22">
        <f>IFERROR(VLOOKUP($T36,'Langtoft 10k'!F:H,3,FALSE),0)</f>
        <v>37</v>
      </c>
      <c r="Z36" s="22">
        <f>IFERROR(VLOOKUP($T36,'The Grim Reaper 10 Mile'!$F:$H,3,FALSE),0)</f>
        <v>0</v>
      </c>
      <c r="AA36" s="22">
        <f>IFERROR(VLOOKUP($T36,'Nene Valley Trail 10 Mile'!$F:$H,3,FALSE),0)</f>
        <v>0</v>
      </c>
      <c r="AB36" s="22">
        <f>IFERROR(VLOOKUP($T36,'Whissendine 6ix'!$F:$H,3,FALSE),0)</f>
        <v>0</v>
      </c>
      <c r="AC36" s="22">
        <f>IFERROR(VLOOKUP($T36,'Ponton Plod 10k'!$F:$H,3,FALSE),0)</f>
        <v>0</v>
      </c>
      <c r="AD36" s="22">
        <f>IFERROR(VLOOKUP($T36,'Rutland Water parkrun'!$F:$H,3,FALSE),0)</f>
        <v>0</v>
      </c>
      <c r="AE36" s="22">
        <f>IFERROR(VLOOKUP($T36,'Great Eastern Run'!$F:$H,3,FALSE),0)</f>
        <v>30</v>
      </c>
      <c r="AF36" s="22">
        <f>IFERROR(VLOOKUP($T36,'Fen 10'!$F:$H,3,FALSE),0)</f>
        <v>0</v>
      </c>
      <c r="AG36" s="22">
        <f>IFERROR(VLOOKUP($T36,'The George Munday 10k'!$G:$J,4,FALSE),0)</f>
        <v>0</v>
      </c>
      <c r="AH36" s="21">
        <f t="shared" si="2"/>
        <v>104</v>
      </c>
      <c r="AI36" s="21">
        <f t="shared" si="3"/>
        <v>3</v>
      </c>
      <c r="AJ36" s="73">
        <f t="shared" si="7"/>
        <v>27</v>
      </c>
      <c r="AL36" s="10" t="s">
        <v>31</v>
      </c>
      <c r="AM36" s="22">
        <f>IFERROR(VLOOKUP($AL36,'Folksworth 15'!$J:$L,3,FALSE),0)</f>
        <v>35</v>
      </c>
      <c r="AN36" s="22">
        <f>IFERROR(VLOOKUP($AL36,'Dirt Run Irchester 7.5k'!$J:$L,3,FALSE),0)</f>
        <v>47</v>
      </c>
      <c r="AO36" s="22">
        <f>IFERROR(VLOOKUP($AL36,'Burghley 7'!$J:$L,3,FALSE),0)</f>
        <v>0</v>
      </c>
      <c r="AP36" s="22">
        <f>IFERROR(VLOOKUP($AL36,'King''s Cliffe Trail 10k'!$J:$L,3,FALSE),0)</f>
        <v>39</v>
      </c>
      <c r="AQ36" s="22">
        <f>IFERROR(VLOOKUP($AL36,'Langtoft 10k'!J:L,3,FALSE),0)</f>
        <v>0</v>
      </c>
      <c r="AR36" s="22">
        <f>IFERROR(VLOOKUP($AL36,'The Grim Reaper 10 Mile'!$J:$L,3,FALSE),0)</f>
        <v>0</v>
      </c>
      <c r="AS36" s="22">
        <f>IFERROR(VLOOKUP($AL36,'Nene Valley Trail 10 Mile'!$J:$L,3,FALSE),0)</f>
        <v>0</v>
      </c>
      <c r="AT36" s="22">
        <f>IFERROR(VLOOKUP($AL36,'Whissendine 6ix'!$J:$L,3,FALSE),0)</f>
        <v>0</v>
      </c>
      <c r="AU36" s="22">
        <f>IFERROR(VLOOKUP($AL36,'Ponton Plod 10k'!$J:$L,3,FALSE),0)</f>
        <v>0</v>
      </c>
      <c r="AV36" s="22">
        <f>IFERROR(VLOOKUP($AL36,'Rutland Water parkrun'!$J:$L,3,FALSE),0)</f>
        <v>30</v>
      </c>
      <c r="AW36" s="22">
        <f>IFERROR(VLOOKUP($AL36,'Great Eastern Run'!$J:$L,3,FALSE),0)</f>
        <v>0</v>
      </c>
      <c r="AX36" s="22">
        <f>IFERROR(VLOOKUP($AL36,'Fen 10'!$J:$L,3,FALSE),0)</f>
        <v>0</v>
      </c>
      <c r="AY36" s="22">
        <f>IFERROR(VLOOKUP($AL36,'The George Munday 10k'!$L:$O,4,FALSE),0)</f>
        <v>0</v>
      </c>
      <c r="AZ36" s="21">
        <f t="shared" si="4"/>
        <v>151</v>
      </c>
      <c r="BA36" s="21">
        <f t="shared" si="5"/>
        <v>4</v>
      </c>
      <c r="BB36" s="73">
        <f t="shared" si="8"/>
        <v>27</v>
      </c>
    </row>
    <row r="37" spans="2:54" x14ac:dyDescent="0.2">
      <c r="B37" s="20" t="s">
        <v>179</v>
      </c>
      <c r="C37" s="22">
        <f>IFERROR(VLOOKUP($B37,'Folksworth 15'!$B:$D,3,FALSE),0)</f>
        <v>0</v>
      </c>
      <c r="D37" s="22">
        <f>IFERROR(VLOOKUP($B37,'Dirt Run Irchester 7.5k'!$B:$D,3,FALSE),0)</f>
        <v>0</v>
      </c>
      <c r="E37" s="22">
        <f>IFERROR(VLOOKUP($B37,'Burghley 7'!$B:$D,3,FALSE),0)</f>
        <v>0</v>
      </c>
      <c r="F37" s="22">
        <f>IFERROR(VLOOKUP($B37,'King''s Cliffe Trail 10k'!$B:$D,3,FALSE),0)</f>
        <v>0</v>
      </c>
      <c r="G37" s="22">
        <f>IFERROR(VLOOKUP($B37,'Langtoft 10k'!B:F,3,FALSE),0)</f>
        <v>41</v>
      </c>
      <c r="H37" s="22">
        <f>IFERROR(VLOOKUP($B37,'The Grim Reaper 10 Mile'!$B:$D,3,FALSE),0)</f>
        <v>0</v>
      </c>
      <c r="I37" s="22">
        <f>IFERROR(VLOOKUP($B37,'Nene Valley Trail 10 Mile'!B:D,3,FALSE),0)</f>
        <v>0</v>
      </c>
      <c r="J37" s="22">
        <f>IFERROR(VLOOKUP($B37,'Whissendine 6ix'!$B:$D,3,FALSE),0)</f>
        <v>0</v>
      </c>
      <c r="K37" s="22">
        <f>IFERROR(VLOOKUP($B37,'Ponton Plod 10k'!$B:$D,3,FALSE),0)</f>
        <v>0</v>
      </c>
      <c r="L37" s="22">
        <f>IFERROR(VLOOKUP($B37,'Rutland Water parkrun'!$B:$D,3,FALSE),0)</f>
        <v>39</v>
      </c>
      <c r="M37" s="22">
        <f>IFERROR(VLOOKUP($B37,'Great Eastern Run'!$B:$D,3,FALSE),0)</f>
        <v>0</v>
      </c>
      <c r="N37" s="22">
        <f>IFERROR(VLOOKUP($B37,'Fen 10'!$B:$D,3,FALSE),0)</f>
        <v>0</v>
      </c>
      <c r="O37" s="22">
        <f>IFERROR(VLOOKUP($B37,'The George Munday 10k'!B:E,4,FALSE),0)</f>
        <v>0</v>
      </c>
      <c r="P37" s="21">
        <f t="shared" si="0"/>
        <v>80</v>
      </c>
      <c r="Q37" s="21">
        <f t="shared" si="1"/>
        <v>2</v>
      </c>
      <c r="R37" s="72">
        <f t="shared" si="6"/>
        <v>28</v>
      </c>
      <c r="T37" s="20" t="s">
        <v>186</v>
      </c>
      <c r="U37" s="22">
        <f>IFERROR(VLOOKUP($T37,'Folksworth 15'!$F:$H,3,FALSE),0)</f>
        <v>0</v>
      </c>
      <c r="V37" s="22">
        <f>IFERROR(VLOOKUP($T37,'Dirt Run Irchester 7.5k'!$F:$H,3,FALSE),0)</f>
        <v>0</v>
      </c>
      <c r="W37" s="22">
        <f>IFERROR(VLOOKUP($T37,'Burghley 7'!$F:$H,3,FALSE),0)</f>
        <v>0</v>
      </c>
      <c r="X37" s="22">
        <f>IFERROR(VLOOKUP($T37,'King''s Cliffe Trail 10k'!$F:$H,3,FALSE),0)</f>
        <v>0</v>
      </c>
      <c r="Y37" s="22">
        <f>IFERROR(VLOOKUP($T37,'Langtoft 10k'!F:H,3,FALSE),0)</f>
        <v>0</v>
      </c>
      <c r="Z37" s="22">
        <f>IFERROR(VLOOKUP($T37,'The Grim Reaper 10 Mile'!$F:$H,3,FALSE),0)</f>
        <v>50</v>
      </c>
      <c r="AA37" s="22">
        <f>IFERROR(VLOOKUP($T37,'Nene Valley Trail 10 Mile'!$F:$H,3,FALSE),0)</f>
        <v>48</v>
      </c>
      <c r="AB37" s="22">
        <f>IFERROR(VLOOKUP($T37,'Whissendine 6ix'!$F:$H,3,FALSE),0)</f>
        <v>0</v>
      </c>
      <c r="AC37" s="22">
        <f>IFERROR(VLOOKUP($T37,'Ponton Plod 10k'!$F:$H,3,FALSE),0)</f>
        <v>0</v>
      </c>
      <c r="AD37" s="22">
        <f>IFERROR(VLOOKUP($T37,'Rutland Water parkrun'!$F:$H,3,FALSE),0)</f>
        <v>0</v>
      </c>
      <c r="AE37" s="22">
        <f>IFERROR(VLOOKUP($T37,'Great Eastern Run'!$F:$H,3,FALSE),0)</f>
        <v>0</v>
      </c>
      <c r="AF37" s="22">
        <f>IFERROR(VLOOKUP($T37,'Fen 10'!$F:$H,3,FALSE),0)</f>
        <v>0</v>
      </c>
      <c r="AG37" s="22">
        <f>IFERROR(VLOOKUP($T37,'The George Munday 10k'!$G:$J,4,FALSE),0)</f>
        <v>0</v>
      </c>
      <c r="AH37" s="21">
        <f t="shared" si="2"/>
        <v>98</v>
      </c>
      <c r="AI37" s="21">
        <f t="shared" si="3"/>
        <v>2</v>
      </c>
      <c r="AJ37" s="73">
        <f t="shared" si="7"/>
        <v>28</v>
      </c>
      <c r="AL37" s="10" t="s">
        <v>140</v>
      </c>
      <c r="AM37" s="22">
        <f>IFERROR(VLOOKUP($AL37,'Folksworth 15'!$J:$L,3,FALSE),0)</f>
        <v>0</v>
      </c>
      <c r="AN37" s="22">
        <f>IFERROR(VLOOKUP($AL37,'Dirt Run Irchester 7.5k'!$J:$L,3,FALSE),0)</f>
        <v>0</v>
      </c>
      <c r="AO37" s="22">
        <f>IFERROR(VLOOKUP($AL37,'Burghley 7'!$J:$L,3,FALSE),0)</f>
        <v>30</v>
      </c>
      <c r="AP37" s="22">
        <f>IFERROR(VLOOKUP($AL37,'King''s Cliffe Trail 10k'!$J:$L,3,FALSE),0)</f>
        <v>30</v>
      </c>
      <c r="AQ37" s="22">
        <f>IFERROR(VLOOKUP($AL37,'Langtoft 10k'!J:L,3,FALSE),0)</f>
        <v>0</v>
      </c>
      <c r="AR37" s="22">
        <f>IFERROR(VLOOKUP($AL37,'The Grim Reaper 10 Mile'!$J:$L,3,FALSE),0)</f>
        <v>0</v>
      </c>
      <c r="AS37" s="22">
        <f>IFERROR(VLOOKUP($AL37,'Nene Valley Trail 10 Mile'!$J:$L,3,FALSE),0)</f>
        <v>30</v>
      </c>
      <c r="AT37" s="22">
        <f>IFERROR(VLOOKUP($AL37,'Whissendine 6ix'!$J:$L,3,FALSE),0)</f>
        <v>0</v>
      </c>
      <c r="AU37" s="22">
        <f>IFERROR(VLOOKUP($AL37,'Ponton Plod 10k'!$J:$L,3,FALSE),0)</f>
        <v>0</v>
      </c>
      <c r="AV37" s="22">
        <f>IFERROR(VLOOKUP($AL37,'Rutland Water parkrun'!$J:$L,3,FALSE),0)</f>
        <v>30</v>
      </c>
      <c r="AW37" s="22">
        <f>IFERROR(VLOOKUP($AL37,'Great Eastern Run'!$J:$L,3,FALSE),0)</f>
        <v>30</v>
      </c>
      <c r="AX37" s="22">
        <f>IFERROR(VLOOKUP($AL37,'Fen 10'!$J:$L,3,FALSE),0)</f>
        <v>0</v>
      </c>
      <c r="AY37" s="22">
        <f>IFERROR(VLOOKUP($AL37,'The George Munday 10k'!$L:$O,4,FALSE),0)</f>
        <v>0</v>
      </c>
      <c r="AZ37" s="21">
        <f t="shared" si="4"/>
        <v>150</v>
      </c>
      <c r="BA37" s="21">
        <f t="shared" si="5"/>
        <v>5</v>
      </c>
      <c r="BB37" s="73">
        <f t="shared" si="8"/>
        <v>28</v>
      </c>
    </row>
    <row r="38" spans="2:54" x14ac:dyDescent="0.2">
      <c r="B38" s="20" t="s">
        <v>150</v>
      </c>
      <c r="C38" s="22">
        <f>IFERROR(VLOOKUP($B38,'Folksworth 15'!$B:$D,3,FALSE),0)</f>
        <v>0</v>
      </c>
      <c r="D38" s="22">
        <f>IFERROR(VLOOKUP($B38,'Dirt Run Irchester 7.5k'!$B:$D,3,FALSE),0)</f>
        <v>0</v>
      </c>
      <c r="E38" s="22">
        <f>IFERROR(VLOOKUP($B38,'Burghley 7'!$B:$D,3,FALSE),0)</f>
        <v>0</v>
      </c>
      <c r="F38" s="22">
        <f>IFERROR(VLOOKUP($B38,'King''s Cliffe Trail 10k'!$B:$D,3,FALSE),0)</f>
        <v>37</v>
      </c>
      <c r="G38" s="22">
        <f>IFERROR(VLOOKUP($B38,'Langtoft 10k'!B:F,3,FALSE),0)</f>
        <v>42</v>
      </c>
      <c r="H38" s="22">
        <f>IFERROR(VLOOKUP($B38,'The Grim Reaper 10 Mile'!$B:$D,3,FALSE),0)</f>
        <v>0</v>
      </c>
      <c r="I38" s="22">
        <f>IFERROR(VLOOKUP($B38,'Nene Valley Trail 10 Mile'!B:D,3,FALSE),0)</f>
        <v>0</v>
      </c>
      <c r="J38" s="22">
        <f>IFERROR(VLOOKUP($B38,'Whissendine 6ix'!$B:$D,3,FALSE),0)</f>
        <v>0</v>
      </c>
      <c r="K38" s="22">
        <f>IFERROR(VLOOKUP($B38,'Ponton Plod 10k'!$B:$D,3,FALSE),0)</f>
        <v>0</v>
      </c>
      <c r="L38" s="22">
        <f>IFERROR(VLOOKUP($B38,'Rutland Water parkrun'!$B:$D,3,FALSE),0)</f>
        <v>0</v>
      </c>
      <c r="M38" s="22">
        <f>IFERROR(VLOOKUP($B38,'Great Eastern Run'!$B:$D,3,FALSE),0)</f>
        <v>0</v>
      </c>
      <c r="N38" s="22">
        <f>IFERROR(VLOOKUP($B38,'Fen 10'!$B:$D,3,FALSE),0)</f>
        <v>0</v>
      </c>
      <c r="O38" s="22">
        <f>IFERROR(VLOOKUP($B38,'The George Munday 10k'!B:E,4,FALSE),0)</f>
        <v>0</v>
      </c>
      <c r="P38" s="21">
        <f t="shared" si="0"/>
        <v>79</v>
      </c>
      <c r="Q38" s="21">
        <f t="shared" si="1"/>
        <v>2</v>
      </c>
      <c r="R38" s="72">
        <f t="shared" si="6"/>
        <v>29</v>
      </c>
      <c r="T38" s="10" t="s">
        <v>134</v>
      </c>
      <c r="U38" s="22">
        <f>IFERROR(VLOOKUP($T38,'Folksworth 15'!$F:$H,3,FALSE),0)</f>
        <v>0</v>
      </c>
      <c r="V38" s="22">
        <f>IFERROR(VLOOKUP($T38,'Dirt Run Irchester 7.5k'!$F:$H,3,FALSE),0)</f>
        <v>0</v>
      </c>
      <c r="W38" s="22">
        <f>IFERROR(VLOOKUP($T38,'Burghley 7'!$F:$H,3,FALSE),0)</f>
        <v>30</v>
      </c>
      <c r="X38" s="22">
        <f>IFERROR(VLOOKUP($T38,'King''s Cliffe Trail 10k'!$F:$H,3,FALSE),0)</f>
        <v>0</v>
      </c>
      <c r="Y38" s="22">
        <f>IFERROR(VLOOKUP($T38,'Langtoft 10k'!F:H,3,FALSE),0)</f>
        <v>0</v>
      </c>
      <c r="Z38" s="22">
        <f>IFERROR(VLOOKUP($T38,'The Grim Reaper 10 Mile'!$F:$H,3,FALSE),0)</f>
        <v>0</v>
      </c>
      <c r="AA38" s="22">
        <f>IFERROR(VLOOKUP($T38,'Nene Valley Trail 10 Mile'!$F:$H,3,FALSE),0)</f>
        <v>0</v>
      </c>
      <c r="AB38" s="22">
        <f>IFERROR(VLOOKUP($T38,'Whissendine 6ix'!$F:$H,3,FALSE),0)</f>
        <v>0</v>
      </c>
      <c r="AC38" s="22">
        <f>IFERROR(VLOOKUP($T38,'Ponton Plod 10k'!$F:$H,3,FALSE),0)</f>
        <v>0</v>
      </c>
      <c r="AD38" s="22">
        <f>IFERROR(VLOOKUP($T38,'Rutland Water parkrun'!$F:$H,3,FALSE),0)</f>
        <v>34</v>
      </c>
      <c r="AE38" s="22">
        <f>IFERROR(VLOOKUP($T38,'Great Eastern Run'!$F:$H,3,FALSE),0)</f>
        <v>32</v>
      </c>
      <c r="AF38" s="22">
        <f>IFERROR(VLOOKUP($T38,'Fen 10'!$F:$H,3,FALSE),0)</f>
        <v>0</v>
      </c>
      <c r="AG38" s="22">
        <f>IFERROR(VLOOKUP($T38,'The George Munday 10k'!$G:$J,4,FALSE),0)</f>
        <v>0</v>
      </c>
      <c r="AH38" s="21">
        <f t="shared" si="2"/>
        <v>96</v>
      </c>
      <c r="AI38" s="21">
        <f t="shared" si="3"/>
        <v>3</v>
      </c>
      <c r="AJ38" s="73">
        <f t="shared" si="7"/>
        <v>29</v>
      </c>
      <c r="AL38" s="10" t="s">
        <v>22</v>
      </c>
      <c r="AM38" s="22">
        <f>IFERROR(VLOOKUP($AL38,'Folksworth 15'!$J:$L,3,FALSE),0)</f>
        <v>48</v>
      </c>
      <c r="AN38" s="22">
        <f>IFERROR(VLOOKUP($AL38,'Dirt Run Irchester 7.5k'!$J:$L,3,FALSE),0)</f>
        <v>0</v>
      </c>
      <c r="AO38" s="22">
        <f>IFERROR(VLOOKUP($AL38,'Burghley 7'!$J:$L,3,FALSE),0)</f>
        <v>0</v>
      </c>
      <c r="AP38" s="22">
        <f>IFERROR(VLOOKUP($AL38,'King''s Cliffe Trail 10k'!$J:$L,3,FALSE),0)</f>
        <v>0</v>
      </c>
      <c r="AQ38" s="22">
        <f>IFERROR(VLOOKUP($AL38,'Langtoft 10k'!J:L,3,FALSE),0)</f>
        <v>0</v>
      </c>
      <c r="AR38" s="22">
        <f>IFERROR(VLOOKUP($AL38,'The Grim Reaper 10 Mile'!$J:$L,3,FALSE),0)</f>
        <v>0</v>
      </c>
      <c r="AS38" s="22">
        <f>IFERROR(VLOOKUP($AL38,'Nene Valley Trail 10 Mile'!$J:$L,3,FALSE),0)</f>
        <v>0</v>
      </c>
      <c r="AT38" s="22">
        <f>IFERROR(VLOOKUP($AL38,'Whissendine 6ix'!$J:$L,3,FALSE),0)</f>
        <v>0</v>
      </c>
      <c r="AU38" s="22">
        <f>IFERROR(VLOOKUP($AL38,'Ponton Plod 10k'!$J:$L,3,FALSE),0)</f>
        <v>0</v>
      </c>
      <c r="AV38" s="22">
        <f>IFERROR(VLOOKUP($AL38,'Rutland Water parkrun'!$J:$L,3,FALSE),0)</f>
        <v>49</v>
      </c>
      <c r="AW38" s="22">
        <f>IFERROR(VLOOKUP($AL38,'Great Eastern Run'!$J:$L,3,FALSE),0)</f>
        <v>49</v>
      </c>
      <c r="AX38" s="22">
        <f>IFERROR(VLOOKUP($AL38,'Fen 10'!$J:$L,3,FALSE),0)</f>
        <v>0</v>
      </c>
      <c r="AY38" s="22">
        <f>IFERROR(VLOOKUP($AL38,'The George Munday 10k'!$L:$O,4,FALSE),0)</f>
        <v>0</v>
      </c>
      <c r="AZ38" s="21">
        <f t="shared" si="4"/>
        <v>146</v>
      </c>
      <c r="BA38" s="21">
        <f t="shared" si="5"/>
        <v>3</v>
      </c>
      <c r="BB38" s="73">
        <f t="shared" si="8"/>
        <v>29</v>
      </c>
    </row>
    <row r="39" spans="2:54" x14ac:dyDescent="0.2">
      <c r="B39" s="20" t="s">
        <v>151</v>
      </c>
      <c r="C39" s="22">
        <f>IFERROR(VLOOKUP($B39,'Folksworth 15'!$B:$D,3,FALSE),0)</f>
        <v>0</v>
      </c>
      <c r="D39" s="22">
        <f>IFERROR(VLOOKUP($B39,'Dirt Run Irchester 7.5k'!$B:$D,3,FALSE),0)</f>
        <v>0</v>
      </c>
      <c r="E39" s="22">
        <f>IFERROR(VLOOKUP($B39,'Burghley 7'!$B:$D,3,FALSE),0)</f>
        <v>0</v>
      </c>
      <c r="F39" s="22">
        <f>IFERROR(VLOOKUP($B39,'King''s Cliffe Trail 10k'!$B:$D,3,FALSE),0)</f>
        <v>36</v>
      </c>
      <c r="G39" s="22">
        <f>IFERROR(VLOOKUP($B39,'Langtoft 10k'!B:F,3,FALSE),0)</f>
        <v>0</v>
      </c>
      <c r="H39" s="22">
        <f>IFERROR(VLOOKUP($B39,'The Grim Reaper 10 Mile'!$B:$D,3,FALSE),0)</f>
        <v>0</v>
      </c>
      <c r="I39" s="22">
        <f>IFERROR(VLOOKUP($B39,'Nene Valley Trail 10 Mile'!B:D,3,FALSE),0)</f>
        <v>40</v>
      </c>
      <c r="J39" s="22">
        <f>IFERROR(VLOOKUP($B39,'Whissendine 6ix'!$B:$D,3,FALSE),0)</f>
        <v>0</v>
      </c>
      <c r="K39" s="22">
        <f>IFERROR(VLOOKUP($B39,'Ponton Plod 10k'!$B:$D,3,FALSE),0)</f>
        <v>0</v>
      </c>
      <c r="L39" s="22">
        <f>IFERROR(VLOOKUP($B39,'Rutland Water parkrun'!$B:$D,3,FALSE),0)</f>
        <v>0</v>
      </c>
      <c r="M39" s="22">
        <f>IFERROR(VLOOKUP($B39,'Great Eastern Run'!$B:$D,3,FALSE),0)</f>
        <v>0</v>
      </c>
      <c r="N39" s="22">
        <f>IFERROR(VLOOKUP($B39,'Fen 10'!$B:$D,3,FALSE),0)</f>
        <v>0</v>
      </c>
      <c r="O39" s="22">
        <f>IFERROR(VLOOKUP($B39,'The George Munday 10k'!B:E,4,FALSE),0)</f>
        <v>0</v>
      </c>
      <c r="P39" s="21">
        <f t="shared" si="0"/>
        <v>76</v>
      </c>
      <c r="Q39" s="21">
        <f t="shared" si="1"/>
        <v>2</v>
      </c>
      <c r="R39" s="72">
        <f t="shared" si="6"/>
        <v>30</v>
      </c>
      <c r="T39" s="10" t="s">
        <v>208</v>
      </c>
      <c r="U39" s="22">
        <f>IFERROR(VLOOKUP($T39,'Folksworth 15'!$F:$H,3,FALSE),0)</f>
        <v>0</v>
      </c>
      <c r="V39" s="22">
        <f>IFERROR(VLOOKUP($T39,'Dirt Run Irchester 7.5k'!$F:$H,3,FALSE),0)</f>
        <v>0</v>
      </c>
      <c r="W39" s="22">
        <f>IFERROR(VLOOKUP($T39,'Burghley 7'!$F:$H,3,FALSE),0)</f>
        <v>0</v>
      </c>
      <c r="X39" s="22">
        <f>IFERROR(VLOOKUP($T39,'King''s Cliffe Trail 10k'!$F:$H,3,FALSE),0)</f>
        <v>0</v>
      </c>
      <c r="Y39" s="22">
        <f>IFERROR(VLOOKUP($T39,'Langtoft 10k'!F:H,3,FALSE),0)</f>
        <v>0</v>
      </c>
      <c r="Z39" s="22">
        <f>IFERROR(VLOOKUP($T39,'The Grim Reaper 10 Mile'!$F:$H,3,FALSE),0)</f>
        <v>0</v>
      </c>
      <c r="AA39" s="22">
        <f>IFERROR(VLOOKUP($T39,'Nene Valley Trail 10 Mile'!$F:$H,3,FALSE),0)</f>
        <v>0</v>
      </c>
      <c r="AB39" s="22">
        <f>IFERROR(VLOOKUP($T39,'Whissendine 6ix'!$F:$H,3,FALSE),0)</f>
        <v>0</v>
      </c>
      <c r="AC39" s="22">
        <f>IFERROR(VLOOKUP($T39,'Ponton Plod 10k'!$F:$H,3,FALSE),0)</f>
        <v>48</v>
      </c>
      <c r="AD39" s="22">
        <f>IFERROR(VLOOKUP($T39,'Rutland Water parkrun'!$F:$H,3,FALSE),0)</f>
        <v>0</v>
      </c>
      <c r="AE39" s="22">
        <f>IFERROR(VLOOKUP($T39,'Great Eastern Run'!$F:$H,3,FALSE),0)</f>
        <v>40</v>
      </c>
      <c r="AF39" s="22">
        <f>IFERROR(VLOOKUP($T39,'Fen 10'!$F:$H,3,FALSE),0)</f>
        <v>0</v>
      </c>
      <c r="AG39" s="22">
        <f>IFERROR(VLOOKUP($T39,'The George Munday 10k'!$G:$J,4,FALSE),0)</f>
        <v>0</v>
      </c>
      <c r="AH39" s="21">
        <f t="shared" si="2"/>
        <v>88</v>
      </c>
      <c r="AI39" s="21">
        <f t="shared" si="3"/>
        <v>2</v>
      </c>
      <c r="AJ39" s="73">
        <f t="shared" si="7"/>
        <v>30</v>
      </c>
      <c r="AL39" s="10" t="s">
        <v>203</v>
      </c>
      <c r="AM39" s="22">
        <f>IFERROR(VLOOKUP($AL39,'Folksworth 15'!$J:$L,3,FALSE),0)</f>
        <v>0</v>
      </c>
      <c r="AN39" s="22">
        <f>IFERROR(VLOOKUP($AL39,'Dirt Run Irchester 7.5k'!$J:$L,3,FALSE),0)</f>
        <v>0</v>
      </c>
      <c r="AO39" s="22">
        <f>IFERROR(VLOOKUP($AL39,'Burghley 7'!$J:$L,3,FALSE),0)</f>
        <v>0</v>
      </c>
      <c r="AP39" s="22">
        <f>IFERROR(VLOOKUP($AL39,'King''s Cliffe Trail 10k'!$J:$L,3,FALSE),0)</f>
        <v>0</v>
      </c>
      <c r="AQ39" s="22">
        <f>IFERROR(VLOOKUP($AL39,'Langtoft 10k'!J:L,3,FALSE),0)</f>
        <v>0</v>
      </c>
      <c r="AR39" s="22">
        <f>IFERROR(VLOOKUP($AL39,'The Grim Reaper 10 Mile'!$J:$L,3,FALSE),0)</f>
        <v>0</v>
      </c>
      <c r="AS39" s="22">
        <f>IFERROR(VLOOKUP($AL39,'Nene Valley Trail 10 Mile'!$J:$L,3,FALSE),0)</f>
        <v>0</v>
      </c>
      <c r="AT39" s="22">
        <f>IFERROR(VLOOKUP($AL39,'Whissendine 6ix'!$J:$L,3,FALSE),0)</f>
        <v>44</v>
      </c>
      <c r="AU39" s="22">
        <f>IFERROR(VLOOKUP($AL39,'Ponton Plod 10k'!$J:$L,3,FALSE),0)</f>
        <v>48</v>
      </c>
      <c r="AV39" s="22">
        <f>IFERROR(VLOOKUP($AL39,'Rutland Water parkrun'!$J:$L,3,FALSE),0)</f>
        <v>42</v>
      </c>
      <c r="AW39" s="22">
        <f>IFERROR(VLOOKUP($AL39,'Great Eastern Run'!$J:$L,3,FALSE),0)</f>
        <v>0</v>
      </c>
      <c r="AX39" s="22">
        <f>IFERROR(VLOOKUP($AL39,'Fen 10'!$J:$L,3,FALSE),0)</f>
        <v>0</v>
      </c>
      <c r="AY39" s="22">
        <f>IFERROR(VLOOKUP($AL39,'The George Munday 10k'!$L:$O,4,FALSE),0)</f>
        <v>0</v>
      </c>
      <c r="AZ39" s="21">
        <f t="shared" si="4"/>
        <v>134</v>
      </c>
      <c r="BA39" s="21">
        <f t="shared" si="5"/>
        <v>3</v>
      </c>
      <c r="BB39" s="73">
        <f t="shared" si="8"/>
        <v>30</v>
      </c>
    </row>
    <row r="40" spans="2:54" x14ac:dyDescent="0.2">
      <c r="B40" s="10" t="s">
        <v>116</v>
      </c>
      <c r="C40" s="22">
        <f>IFERROR(VLOOKUP($B40,'Folksworth 15'!$B:$D,3,FALSE),0)</f>
        <v>0</v>
      </c>
      <c r="D40" s="22">
        <f>IFERROR(VLOOKUP($B40,'Dirt Run Irchester 7.5k'!$B:$D,3,FALSE),0)</f>
        <v>0</v>
      </c>
      <c r="E40" s="22">
        <f>IFERROR(VLOOKUP($B40,'Burghley 7'!$B:$D,3,FALSE),0)</f>
        <v>35</v>
      </c>
      <c r="F40" s="22">
        <f>IFERROR(VLOOKUP($B40,'King''s Cliffe Trail 10k'!$B:$D,3,FALSE),0)</f>
        <v>0</v>
      </c>
      <c r="G40" s="22">
        <f>IFERROR(VLOOKUP($B40,'Langtoft 10k'!B:F,3,FALSE),0)</f>
        <v>36</v>
      </c>
      <c r="H40" s="22">
        <f>IFERROR(VLOOKUP($B40,'The Grim Reaper 10 Mile'!$B:$D,3,FALSE),0)</f>
        <v>0</v>
      </c>
      <c r="I40" s="22">
        <f>IFERROR(VLOOKUP($B40,'Nene Valley Trail 10 Mile'!B:D,3,FALSE),0)</f>
        <v>0</v>
      </c>
      <c r="J40" s="22">
        <f>IFERROR(VLOOKUP($B40,'Whissendine 6ix'!$B:$D,3,FALSE),0)</f>
        <v>0</v>
      </c>
      <c r="K40" s="22">
        <f>IFERROR(VLOOKUP($B40,'Ponton Plod 10k'!$B:$D,3,FALSE),0)</f>
        <v>0</v>
      </c>
      <c r="L40" s="22">
        <f>IFERROR(VLOOKUP($B40,'Rutland Water parkrun'!$B:$D,3,FALSE),0)</f>
        <v>0</v>
      </c>
      <c r="M40" s="22">
        <f>IFERROR(VLOOKUP($B40,'Great Eastern Run'!$B:$D,3,FALSE),0)</f>
        <v>0</v>
      </c>
      <c r="N40" s="22">
        <f>IFERROR(VLOOKUP($B40,'Fen 10'!$B:$D,3,FALSE),0)</f>
        <v>0</v>
      </c>
      <c r="O40" s="22">
        <f>IFERROR(VLOOKUP($B40,'The George Munday 10k'!B:E,4,FALSE),0)</f>
        <v>0</v>
      </c>
      <c r="P40" s="21">
        <f t="shared" si="0"/>
        <v>71</v>
      </c>
      <c r="Q40" s="21">
        <f t="shared" si="1"/>
        <v>2</v>
      </c>
      <c r="R40" s="72">
        <f t="shared" si="6"/>
        <v>31</v>
      </c>
      <c r="T40" s="10" t="s">
        <v>24</v>
      </c>
      <c r="U40" s="22">
        <f>IFERROR(VLOOKUP($T40,'Folksworth 15'!$F:$H,3,FALSE),0)</f>
        <v>42</v>
      </c>
      <c r="V40" s="22">
        <f>IFERROR(VLOOKUP($T40,'Dirt Run Irchester 7.5k'!$F:$H,3,FALSE),0)</f>
        <v>0</v>
      </c>
      <c r="W40" s="22">
        <f>IFERROR(VLOOKUP($T40,'Burghley 7'!$F:$H,3,FALSE),0)</f>
        <v>0</v>
      </c>
      <c r="X40" s="22">
        <f>IFERROR(VLOOKUP($T40,'King''s Cliffe Trail 10k'!$F:$H,3,FALSE),0)</f>
        <v>0</v>
      </c>
      <c r="Y40" s="22">
        <f>IFERROR(VLOOKUP($T40,'Langtoft 10k'!F:H,3,FALSE),0)</f>
        <v>0</v>
      </c>
      <c r="Z40" s="22">
        <f>IFERROR(VLOOKUP($T40,'The Grim Reaper 10 Mile'!$F:$H,3,FALSE),0)</f>
        <v>0</v>
      </c>
      <c r="AA40" s="22">
        <f>IFERROR(VLOOKUP($T40,'Nene Valley Trail 10 Mile'!$F:$H,3,FALSE),0)</f>
        <v>0</v>
      </c>
      <c r="AB40" s="22">
        <f>IFERROR(VLOOKUP($T40,'Whissendine 6ix'!$F:$H,3,FALSE),0)</f>
        <v>0</v>
      </c>
      <c r="AC40" s="22">
        <f>IFERROR(VLOOKUP($T40,'Ponton Plod 10k'!$F:$H,3,FALSE),0)</f>
        <v>0</v>
      </c>
      <c r="AD40" s="22">
        <f>IFERROR(VLOOKUP($T40,'Rutland Water parkrun'!$F:$H,3,FALSE),0)</f>
        <v>0</v>
      </c>
      <c r="AE40" s="22">
        <f>IFERROR(VLOOKUP($T40,'Great Eastern Run'!$F:$H,3,FALSE),0)</f>
        <v>38</v>
      </c>
      <c r="AF40" s="22">
        <f>IFERROR(VLOOKUP($T40,'Fen 10'!$F:$H,3,FALSE),0)</f>
        <v>0</v>
      </c>
      <c r="AG40" s="22">
        <f>IFERROR(VLOOKUP($T40,'The George Munday 10k'!$G:$J,4,FALSE),0)</f>
        <v>0</v>
      </c>
      <c r="AH40" s="21">
        <f t="shared" si="2"/>
        <v>80</v>
      </c>
      <c r="AI40" s="21">
        <f t="shared" si="3"/>
        <v>2</v>
      </c>
      <c r="AJ40" s="73">
        <f t="shared" si="7"/>
        <v>31</v>
      </c>
      <c r="AL40" s="10" t="s">
        <v>123</v>
      </c>
      <c r="AM40" s="22">
        <f>IFERROR(VLOOKUP($AL40,'Folksworth 15'!$J:$L,3,FALSE),0)</f>
        <v>0</v>
      </c>
      <c r="AN40" s="22">
        <f>IFERROR(VLOOKUP($AL40,'Dirt Run Irchester 7.5k'!$J:$L,3,FALSE),0)</f>
        <v>0</v>
      </c>
      <c r="AO40" s="22">
        <f>IFERROR(VLOOKUP($AL40,'Burghley 7'!$J:$L,3,FALSE),0)</f>
        <v>30</v>
      </c>
      <c r="AP40" s="22">
        <f>IFERROR(VLOOKUP($AL40,'King''s Cliffe Trail 10k'!$J:$L,3,FALSE),0)</f>
        <v>0</v>
      </c>
      <c r="AQ40" s="22">
        <f>IFERROR(VLOOKUP($AL40,'Langtoft 10k'!J:L,3,FALSE),0)</f>
        <v>39</v>
      </c>
      <c r="AR40" s="22">
        <f>IFERROR(VLOOKUP($AL40,'The Grim Reaper 10 Mile'!$J:$L,3,FALSE),0)</f>
        <v>0</v>
      </c>
      <c r="AS40" s="22">
        <f>IFERROR(VLOOKUP($AL40,'Nene Valley Trail 10 Mile'!$J:$L,3,FALSE),0)</f>
        <v>0</v>
      </c>
      <c r="AT40" s="22">
        <f>IFERROR(VLOOKUP($AL40,'Whissendine 6ix'!$J:$L,3,FALSE),0)</f>
        <v>0</v>
      </c>
      <c r="AU40" s="22">
        <f>IFERROR(VLOOKUP($AL40,'Ponton Plod 10k'!$J:$L,3,FALSE),0)</f>
        <v>0</v>
      </c>
      <c r="AV40" s="22">
        <f>IFERROR(VLOOKUP($AL40,'Rutland Water parkrun'!$J:$L,3,FALSE),0)</f>
        <v>30</v>
      </c>
      <c r="AW40" s="22">
        <f>IFERROR(VLOOKUP($AL40,'Great Eastern Run'!$J:$L,3,FALSE),0)</f>
        <v>30</v>
      </c>
      <c r="AX40" s="22">
        <f>IFERROR(VLOOKUP($AL40,'Fen 10'!$J:$L,3,FALSE),0)</f>
        <v>0</v>
      </c>
      <c r="AY40" s="22">
        <f>IFERROR(VLOOKUP($AL40,'The George Munday 10k'!$L:$O,4,FALSE),0)</f>
        <v>0</v>
      </c>
      <c r="AZ40" s="21">
        <f t="shared" si="4"/>
        <v>129</v>
      </c>
      <c r="BA40" s="21">
        <f t="shared" si="5"/>
        <v>4</v>
      </c>
      <c r="BB40" s="73">
        <f t="shared" si="8"/>
        <v>31</v>
      </c>
    </row>
    <row r="41" spans="2:54" x14ac:dyDescent="0.2">
      <c r="B41" s="20" t="s">
        <v>118</v>
      </c>
      <c r="C41" s="22">
        <f>IFERROR(VLOOKUP($B41,'Folksworth 15'!$B:$D,3,FALSE),0)</f>
        <v>0</v>
      </c>
      <c r="D41" s="22">
        <f>IFERROR(VLOOKUP($B41,'Dirt Run Irchester 7.5k'!$B:$D,3,FALSE),0)</f>
        <v>0</v>
      </c>
      <c r="E41" s="22">
        <f>IFERROR(VLOOKUP($B41,'Burghley 7'!$B:$D,3,FALSE),0)</f>
        <v>33</v>
      </c>
      <c r="F41" s="22">
        <f>IFERROR(VLOOKUP($B41,'King''s Cliffe Trail 10k'!$B:$D,3,FALSE),0)</f>
        <v>0</v>
      </c>
      <c r="G41" s="22">
        <f>IFERROR(VLOOKUP($B41,'Langtoft 10k'!B:F,3,FALSE),0)</f>
        <v>35</v>
      </c>
      <c r="H41" s="22">
        <f>IFERROR(VLOOKUP($B41,'The Grim Reaper 10 Mile'!$B:$D,3,FALSE),0)</f>
        <v>0</v>
      </c>
      <c r="I41" s="22">
        <f>IFERROR(VLOOKUP($B41,'Nene Valley Trail 10 Mile'!B:D,3,FALSE),0)</f>
        <v>0</v>
      </c>
      <c r="J41" s="22">
        <f>IFERROR(VLOOKUP($B41,'Whissendine 6ix'!$B:$D,3,FALSE),0)</f>
        <v>0</v>
      </c>
      <c r="K41" s="22">
        <f>IFERROR(VLOOKUP($B41,'Ponton Plod 10k'!$B:$D,3,FALSE),0)</f>
        <v>0</v>
      </c>
      <c r="L41" s="22">
        <f>IFERROR(VLOOKUP($B41,'Rutland Water parkrun'!$B:$D,3,FALSE),0)</f>
        <v>0</v>
      </c>
      <c r="M41" s="22">
        <f>IFERROR(VLOOKUP($B41,'Great Eastern Run'!$B:$D,3,FALSE),0)</f>
        <v>0</v>
      </c>
      <c r="N41" s="22">
        <f>IFERROR(VLOOKUP($B41,'Fen 10'!$B:$D,3,FALSE),0)</f>
        <v>0</v>
      </c>
      <c r="O41" s="22">
        <f>IFERROR(VLOOKUP($B41,'The George Munday 10k'!B:E,4,FALSE),0)</f>
        <v>0</v>
      </c>
      <c r="P41" s="21">
        <f t="shared" si="0"/>
        <v>68</v>
      </c>
      <c r="Q41" s="21">
        <f t="shared" si="1"/>
        <v>2</v>
      </c>
      <c r="R41" s="72">
        <f t="shared" si="6"/>
        <v>32</v>
      </c>
      <c r="T41" s="20" t="s">
        <v>176</v>
      </c>
      <c r="U41" s="22">
        <f>IFERROR(VLOOKUP($T41,'Folksworth 15'!$F:$H,3,FALSE),0)</f>
        <v>0</v>
      </c>
      <c r="V41" s="22">
        <f>IFERROR(VLOOKUP($T41,'Dirt Run Irchester 7.5k'!$F:$H,3,FALSE),0)</f>
        <v>0</v>
      </c>
      <c r="W41" s="22">
        <f>IFERROR(VLOOKUP($T41,'Burghley 7'!$F:$H,3,FALSE),0)</f>
        <v>0</v>
      </c>
      <c r="X41" s="22">
        <f>IFERROR(VLOOKUP($T41,'King''s Cliffe Trail 10k'!$F:$H,3,FALSE),0)</f>
        <v>39</v>
      </c>
      <c r="Y41" s="22">
        <f>IFERROR(VLOOKUP($T41,'Langtoft 10k'!F:H,3,FALSE),0)</f>
        <v>0</v>
      </c>
      <c r="Z41" s="22">
        <f>IFERROR(VLOOKUP($T41,'The Grim Reaper 10 Mile'!$F:$H,3,FALSE),0)</f>
        <v>0</v>
      </c>
      <c r="AA41" s="22">
        <f>IFERROR(VLOOKUP($T41,'Nene Valley Trail 10 Mile'!$F:$H,3,FALSE),0)</f>
        <v>40</v>
      </c>
      <c r="AB41" s="22">
        <f>IFERROR(VLOOKUP($T41,'Whissendine 6ix'!$F:$H,3,FALSE),0)</f>
        <v>0</v>
      </c>
      <c r="AC41" s="22">
        <f>IFERROR(VLOOKUP($T41,'Ponton Plod 10k'!$F:$H,3,FALSE),0)</f>
        <v>0</v>
      </c>
      <c r="AD41" s="22">
        <f>IFERROR(VLOOKUP($T41,'Rutland Water parkrun'!$F:$H,3,FALSE),0)</f>
        <v>0</v>
      </c>
      <c r="AE41" s="22">
        <f>IFERROR(VLOOKUP($T41,'Great Eastern Run'!$F:$H,3,FALSE),0)</f>
        <v>0</v>
      </c>
      <c r="AF41" s="22">
        <f>IFERROR(VLOOKUP($T41,'Fen 10'!$F:$H,3,FALSE),0)</f>
        <v>0</v>
      </c>
      <c r="AG41" s="22">
        <f>IFERROR(VLOOKUP($T41,'The George Munday 10k'!$G:$J,4,FALSE),0)</f>
        <v>0</v>
      </c>
      <c r="AH41" s="21">
        <f t="shared" si="2"/>
        <v>79</v>
      </c>
      <c r="AI41" s="21">
        <f t="shared" si="3"/>
        <v>2</v>
      </c>
      <c r="AJ41" s="73">
        <f t="shared" si="7"/>
        <v>32</v>
      </c>
      <c r="AL41" s="10" t="s">
        <v>142</v>
      </c>
      <c r="AM41" s="22">
        <f>IFERROR(VLOOKUP($AL41,'Folksworth 15'!$J:$L,3,FALSE),0)</f>
        <v>0</v>
      </c>
      <c r="AN41" s="22">
        <f>IFERROR(VLOOKUP($AL41,'Dirt Run Irchester 7.5k'!$J:$L,3,FALSE),0)</f>
        <v>0</v>
      </c>
      <c r="AO41" s="22">
        <f>IFERROR(VLOOKUP($AL41,'Burghley 7'!$J:$L,3,FALSE),0)</f>
        <v>30</v>
      </c>
      <c r="AP41" s="22">
        <f>IFERROR(VLOOKUP($AL41,'King''s Cliffe Trail 10k'!$J:$L,3,FALSE),0)</f>
        <v>30</v>
      </c>
      <c r="AQ41" s="22">
        <f>IFERROR(VLOOKUP($AL41,'Langtoft 10k'!J:L,3,FALSE),0)</f>
        <v>30</v>
      </c>
      <c r="AR41" s="22">
        <f>IFERROR(VLOOKUP($AL41,'The Grim Reaper 10 Mile'!$J:$L,3,FALSE),0)</f>
        <v>37</v>
      </c>
      <c r="AS41" s="22">
        <f>IFERROR(VLOOKUP($AL41,'Nene Valley Trail 10 Mile'!$J:$L,3,FALSE),0)</f>
        <v>0</v>
      </c>
      <c r="AT41" s="22">
        <f>IFERROR(VLOOKUP($AL41,'Whissendine 6ix'!$J:$L,3,FALSE),0)</f>
        <v>0</v>
      </c>
      <c r="AU41" s="22">
        <f>IFERROR(VLOOKUP($AL41,'Ponton Plod 10k'!$J:$L,3,FALSE),0)</f>
        <v>0</v>
      </c>
      <c r="AV41" s="22">
        <f>IFERROR(VLOOKUP($AL41,'Rutland Water parkrun'!$J:$L,3,FALSE),0)</f>
        <v>0</v>
      </c>
      <c r="AW41" s="22">
        <f>IFERROR(VLOOKUP($AL41,'Great Eastern Run'!$J:$L,3,FALSE),0)</f>
        <v>0</v>
      </c>
      <c r="AX41" s="22">
        <f>IFERROR(VLOOKUP($AL41,'Fen 10'!$J:$L,3,FALSE),0)</f>
        <v>0</v>
      </c>
      <c r="AY41" s="22">
        <f>IFERROR(VLOOKUP($AL41,'The George Munday 10k'!$L:$O,4,FALSE),0)</f>
        <v>0</v>
      </c>
      <c r="AZ41" s="21">
        <f t="shared" si="4"/>
        <v>127</v>
      </c>
      <c r="BA41" s="21">
        <f t="shared" si="5"/>
        <v>4</v>
      </c>
      <c r="BB41" s="73">
        <f t="shared" si="8"/>
        <v>32</v>
      </c>
    </row>
    <row r="42" spans="2:54" x14ac:dyDescent="0.2">
      <c r="B42" s="20" t="s">
        <v>119</v>
      </c>
      <c r="C42" s="22">
        <f>IFERROR(VLOOKUP($B42,'Folksworth 15'!$B:$D,3,FALSE),0)</f>
        <v>0</v>
      </c>
      <c r="D42" s="22">
        <f>IFERROR(VLOOKUP($B42,'Dirt Run Irchester 7.5k'!$B:$D,3,FALSE),0)</f>
        <v>0</v>
      </c>
      <c r="E42" s="22">
        <f>IFERROR(VLOOKUP($B42,'Burghley 7'!$B:$D,3,FALSE),0)</f>
        <v>32</v>
      </c>
      <c r="F42" s="22">
        <f>IFERROR(VLOOKUP($B42,'King''s Cliffe Trail 10k'!$B:$D,3,FALSE),0)</f>
        <v>0</v>
      </c>
      <c r="G42" s="22">
        <f>IFERROR(VLOOKUP($B42,'Langtoft 10k'!B:F,3,FALSE),0)</f>
        <v>0</v>
      </c>
      <c r="H42" s="22">
        <f>IFERROR(VLOOKUP($B42,'The Grim Reaper 10 Mile'!$B:$D,3,FALSE),0)</f>
        <v>0</v>
      </c>
      <c r="I42" s="22">
        <f>IFERROR(VLOOKUP($B42,'Nene Valley Trail 10 Mile'!B:D,3,FALSE),0)</f>
        <v>0</v>
      </c>
      <c r="J42" s="22">
        <f>IFERROR(VLOOKUP($B42,'Whissendine 6ix'!$B:$D,3,FALSE),0)</f>
        <v>0</v>
      </c>
      <c r="K42" s="22">
        <f>IFERROR(VLOOKUP($B42,'Ponton Plod 10k'!$B:$D,3,FALSE),0)</f>
        <v>0</v>
      </c>
      <c r="L42" s="22">
        <f>IFERROR(VLOOKUP($B42,'Rutland Water parkrun'!$B:$D,3,FALSE),0)</f>
        <v>34</v>
      </c>
      <c r="M42" s="22">
        <f>IFERROR(VLOOKUP($B42,'Great Eastern Run'!$B:$D,3,FALSE),0)</f>
        <v>0</v>
      </c>
      <c r="N42" s="22">
        <f>IFERROR(VLOOKUP($B42,'Fen 10'!$B:$D,3,FALSE),0)</f>
        <v>0</v>
      </c>
      <c r="O42" s="22">
        <f>IFERROR(VLOOKUP($B42,'The George Munday 10k'!B:E,4,FALSE),0)</f>
        <v>0</v>
      </c>
      <c r="P42" s="21">
        <f t="shared" ref="P42:P73" si="9">LARGE(C42:O42,1)+LARGE(C42:O42,2)+LARGE(C42:O42,3)+LARGE(C42:O42,4)+LARGE(C42:O42,5)+LARGE(C42:O42,6)</f>
        <v>66</v>
      </c>
      <c r="Q42" s="21">
        <f t="shared" ref="Q42:Q68" si="10">COUNTIF(C42:O42,"&gt;.09")</f>
        <v>2</v>
      </c>
      <c r="R42" s="72">
        <f t="shared" si="6"/>
        <v>33</v>
      </c>
      <c r="T42" s="20" t="s">
        <v>136</v>
      </c>
      <c r="U42" s="22">
        <f>IFERROR(VLOOKUP($T42,'Folksworth 15'!$F:$H,3,FALSE),0)</f>
        <v>0</v>
      </c>
      <c r="V42" s="22">
        <f>IFERROR(VLOOKUP($T42,'Dirt Run Irchester 7.5k'!$F:$H,3,FALSE),0)</f>
        <v>0</v>
      </c>
      <c r="W42" s="22">
        <f>IFERROR(VLOOKUP($T42,'Burghley 7'!$F:$H,3,FALSE),0)</f>
        <v>30</v>
      </c>
      <c r="X42" s="22">
        <f>IFERROR(VLOOKUP($T42,'King''s Cliffe Trail 10k'!$F:$H,3,FALSE),0)</f>
        <v>43</v>
      </c>
      <c r="Y42" s="22">
        <f>IFERROR(VLOOKUP($T42,'Langtoft 10k'!F:H,3,FALSE),0)</f>
        <v>0</v>
      </c>
      <c r="Z42" s="22">
        <f>IFERROR(VLOOKUP($T42,'The Grim Reaper 10 Mile'!$F:$H,3,FALSE),0)</f>
        <v>0</v>
      </c>
      <c r="AA42" s="22">
        <f>IFERROR(VLOOKUP($T42,'Nene Valley Trail 10 Mile'!$F:$H,3,FALSE),0)</f>
        <v>0</v>
      </c>
      <c r="AB42" s="22">
        <f>IFERROR(VLOOKUP($T42,'Whissendine 6ix'!$F:$H,3,FALSE),0)</f>
        <v>0</v>
      </c>
      <c r="AC42" s="22">
        <f>IFERROR(VLOOKUP($T42,'Ponton Plod 10k'!$F:$H,3,FALSE),0)</f>
        <v>0</v>
      </c>
      <c r="AD42" s="22">
        <f>IFERROR(VLOOKUP($T42,'Rutland Water parkrun'!$F:$H,3,FALSE),0)</f>
        <v>0</v>
      </c>
      <c r="AE42" s="22">
        <f>IFERROR(VLOOKUP($T42,'Great Eastern Run'!$F:$H,3,FALSE),0)</f>
        <v>0</v>
      </c>
      <c r="AF42" s="22">
        <f>IFERROR(VLOOKUP($T42,'Fen 10'!$F:$H,3,FALSE),0)</f>
        <v>0</v>
      </c>
      <c r="AG42" s="22">
        <f>IFERROR(VLOOKUP($T42,'The George Munday 10k'!$G:$J,4,FALSE),0)</f>
        <v>0</v>
      </c>
      <c r="AH42" s="21">
        <f t="shared" ref="AH42:AH73" si="11">LARGE(U42:AG42,1)+LARGE(U42:AG42,2)+LARGE(U42:AG42,3)+LARGE(U42:AG42,4)+LARGE(U42:AG42,5)+LARGE(U42:AG42,6)</f>
        <v>73</v>
      </c>
      <c r="AI42" s="21">
        <f t="shared" ref="AI42:AI73" si="12">COUNTIF(U42:AG42,"&gt;.09")</f>
        <v>2</v>
      </c>
      <c r="AJ42" s="73">
        <f t="shared" si="7"/>
        <v>33</v>
      </c>
      <c r="AL42" s="10" t="s">
        <v>111</v>
      </c>
      <c r="AM42" s="22">
        <f>IFERROR(VLOOKUP($AL42,'Folksworth 15'!$J:$L,3,FALSE),0)</f>
        <v>0</v>
      </c>
      <c r="AN42" s="22">
        <f>IFERROR(VLOOKUP($AL42,'Dirt Run Irchester 7.5k'!$J:$L,3,FALSE),0)</f>
        <v>0</v>
      </c>
      <c r="AO42" s="22">
        <f>IFERROR(VLOOKUP($AL42,'Burghley 7'!$J:$L,3,FALSE),0)</f>
        <v>30</v>
      </c>
      <c r="AP42" s="22">
        <f>IFERROR(VLOOKUP($AL42,'King''s Cliffe Trail 10k'!$J:$L,3,FALSE),0)</f>
        <v>37</v>
      </c>
      <c r="AQ42" s="22">
        <f>IFERROR(VLOOKUP($AL42,'Langtoft 10k'!J:L,3,FALSE),0)</f>
        <v>30</v>
      </c>
      <c r="AR42" s="22">
        <f>IFERROR(VLOOKUP($AL42,'The Grim Reaper 10 Mile'!$J:$L,3,FALSE),0)</f>
        <v>0</v>
      </c>
      <c r="AS42" s="22">
        <f>IFERROR(VLOOKUP($AL42,'Nene Valley Trail 10 Mile'!$J:$L,3,FALSE),0)</f>
        <v>0</v>
      </c>
      <c r="AT42" s="22">
        <f>IFERROR(VLOOKUP($AL42,'Whissendine 6ix'!$J:$L,3,FALSE),0)</f>
        <v>0</v>
      </c>
      <c r="AU42" s="22">
        <f>IFERROR(VLOOKUP($AL42,'Ponton Plod 10k'!$J:$L,3,FALSE),0)</f>
        <v>0</v>
      </c>
      <c r="AV42" s="22">
        <f>IFERROR(VLOOKUP($AL42,'Rutland Water parkrun'!$J:$L,3,FALSE),0)</f>
        <v>30</v>
      </c>
      <c r="AW42" s="22">
        <f>IFERROR(VLOOKUP($AL42,'Great Eastern Run'!$J:$L,3,FALSE),0)</f>
        <v>0</v>
      </c>
      <c r="AX42" s="22">
        <f>IFERROR(VLOOKUP($AL42,'Fen 10'!$J:$L,3,FALSE),0)</f>
        <v>0</v>
      </c>
      <c r="AY42" s="22">
        <f>IFERROR(VLOOKUP($AL42,'The George Munday 10k'!$L:$O,4,FALSE),0)</f>
        <v>0</v>
      </c>
      <c r="AZ42" s="21">
        <f t="shared" ref="AZ42:AZ73" si="13">LARGE(AM42:AY42,1)+LARGE(AM42:AY42,2)+LARGE(AM42:AY42,3)+LARGE(AM42:AY42,4)+LARGE(AM42:AY42,5)+LARGE(AM42:AY42,6)</f>
        <v>127</v>
      </c>
      <c r="BA42" s="21">
        <f t="shared" ref="BA42:BA73" si="14">COUNTIF(AM42:AY42,"&gt;0.09")</f>
        <v>4</v>
      </c>
      <c r="BB42" s="73">
        <f t="shared" si="8"/>
        <v>32</v>
      </c>
    </row>
    <row r="43" spans="2:54" x14ac:dyDescent="0.2">
      <c r="B43" s="20" t="s">
        <v>20</v>
      </c>
      <c r="C43" s="22">
        <f>IFERROR(VLOOKUP($B43,'Folksworth 15'!$B:$D,3,FALSE),0)</f>
        <v>49</v>
      </c>
      <c r="D43" s="22">
        <f>IFERROR(VLOOKUP($B43,'Dirt Run Irchester 7.5k'!$B:$D,3,FALSE),0)</f>
        <v>0</v>
      </c>
      <c r="E43" s="22">
        <f>IFERROR(VLOOKUP($B43,'Burghley 7'!$B:$D,3,FALSE),0)</f>
        <v>0</v>
      </c>
      <c r="F43" s="22">
        <f>IFERROR(VLOOKUP($B43,'King''s Cliffe Trail 10k'!$B:$D,3,FALSE),0)</f>
        <v>0</v>
      </c>
      <c r="G43" s="22">
        <f>IFERROR(VLOOKUP($B43,'Langtoft 10k'!B:F,3,FALSE),0)</f>
        <v>0</v>
      </c>
      <c r="H43" s="22">
        <f>IFERROR(VLOOKUP($B43,'The Grim Reaper 10 Mile'!$B:$D,3,FALSE),0)</f>
        <v>0</v>
      </c>
      <c r="I43" s="22">
        <f>IFERROR(VLOOKUP($B43,'Nene Valley Trail 10 Mile'!B:D,3,FALSE),0)</f>
        <v>0</v>
      </c>
      <c r="J43" s="22">
        <f>IFERROR(VLOOKUP($B43,'Whissendine 6ix'!$B:$D,3,FALSE),0)</f>
        <v>0</v>
      </c>
      <c r="K43" s="22">
        <f>IFERROR(VLOOKUP($B43,'Ponton Plod 10k'!$B:$D,3,FALSE),0)</f>
        <v>0</v>
      </c>
      <c r="L43" s="22">
        <f>IFERROR(VLOOKUP($B43,'Rutland Water parkrun'!$B:$D,3,FALSE),0)</f>
        <v>0</v>
      </c>
      <c r="M43" s="22">
        <f>IFERROR(VLOOKUP($B43,'Great Eastern Run'!$B:$D,3,FALSE),0)</f>
        <v>0</v>
      </c>
      <c r="N43" s="22">
        <f>IFERROR(VLOOKUP($B43,'Fen 10'!$B:$D,3,FALSE),0)</f>
        <v>0</v>
      </c>
      <c r="O43" s="22">
        <f>IFERROR(VLOOKUP($B43,'The George Munday 10k'!B:E,4,FALSE),0)</f>
        <v>0</v>
      </c>
      <c r="P43" s="21">
        <f t="shared" si="9"/>
        <v>49</v>
      </c>
      <c r="Q43" s="21">
        <f t="shared" si="10"/>
        <v>1</v>
      </c>
      <c r="R43" s="72">
        <f t="shared" si="6"/>
        <v>34</v>
      </c>
      <c r="T43" s="10" t="s">
        <v>132</v>
      </c>
      <c r="U43" s="22">
        <f>IFERROR(VLOOKUP($T43,'Folksworth 15'!$F:$H,3,FALSE),0)</f>
        <v>0</v>
      </c>
      <c r="V43" s="22">
        <f>IFERROR(VLOOKUP($T43,'Dirt Run Irchester 7.5k'!$F:$H,3,FALSE),0)</f>
        <v>0</v>
      </c>
      <c r="W43" s="22">
        <f>IFERROR(VLOOKUP($T43,'Burghley 7'!$F:$H,3,FALSE),0)</f>
        <v>32</v>
      </c>
      <c r="X43" s="22">
        <f>IFERROR(VLOOKUP($T43,'King''s Cliffe Trail 10k'!$F:$H,3,FALSE),0)</f>
        <v>0</v>
      </c>
      <c r="Y43" s="22">
        <f>IFERROR(VLOOKUP($T43,'Langtoft 10k'!F:H,3,FALSE),0)</f>
        <v>40</v>
      </c>
      <c r="Z43" s="22">
        <f>IFERROR(VLOOKUP($T43,'The Grim Reaper 10 Mile'!$F:$H,3,FALSE),0)</f>
        <v>0</v>
      </c>
      <c r="AA43" s="22">
        <f>IFERROR(VLOOKUP($T43,'Nene Valley Trail 10 Mile'!$F:$H,3,FALSE),0)</f>
        <v>0</v>
      </c>
      <c r="AB43" s="22">
        <f>IFERROR(VLOOKUP($T43,'Whissendine 6ix'!$F:$H,3,FALSE),0)</f>
        <v>0</v>
      </c>
      <c r="AC43" s="22">
        <f>IFERROR(VLOOKUP($T43,'Ponton Plod 10k'!$F:$H,3,FALSE),0)</f>
        <v>0</v>
      </c>
      <c r="AD43" s="22">
        <f>IFERROR(VLOOKUP($T43,'Rutland Water parkrun'!$F:$H,3,FALSE),0)</f>
        <v>0</v>
      </c>
      <c r="AE43" s="22">
        <f>IFERROR(VLOOKUP($T43,'Great Eastern Run'!$F:$H,3,FALSE),0)</f>
        <v>0</v>
      </c>
      <c r="AF43" s="22">
        <f>IFERROR(VLOOKUP($T43,'Fen 10'!$F:$H,3,FALSE),0)</f>
        <v>0</v>
      </c>
      <c r="AG43" s="22">
        <f>IFERROR(VLOOKUP($T43,'The George Munday 10k'!$G:$J,4,FALSE),0)</f>
        <v>0</v>
      </c>
      <c r="AH43" s="21">
        <f t="shared" si="11"/>
        <v>72</v>
      </c>
      <c r="AI43" s="21">
        <f t="shared" si="12"/>
        <v>2</v>
      </c>
      <c r="AJ43" s="73">
        <f t="shared" si="7"/>
        <v>34</v>
      </c>
      <c r="AL43" s="10" t="s">
        <v>39</v>
      </c>
      <c r="AM43" s="22">
        <f>IFERROR(VLOOKUP($AL43,'Folksworth 15'!$J:$L,3,FALSE),0)</f>
        <v>40</v>
      </c>
      <c r="AN43" s="22">
        <f>IFERROR(VLOOKUP($AL43,'Dirt Run Irchester 7.5k'!$J:$L,3,FALSE),0)</f>
        <v>0</v>
      </c>
      <c r="AO43" s="22">
        <f>IFERROR(VLOOKUP($AL43,'Burghley 7'!$J:$L,3,FALSE),0)</f>
        <v>0</v>
      </c>
      <c r="AP43" s="22">
        <f>IFERROR(VLOOKUP($AL43,'King''s Cliffe Trail 10k'!$J:$L,3,FALSE),0)</f>
        <v>43</v>
      </c>
      <c r="AQ43" s="22">
        <f>IFERROR(VLOOKUP($AL43,'Langtoft 10k'!J:L,3,FALSE),0)</f>
        <v>0</v>
      </c>
      <c r="AR43" s="22">
        <f>IFERROR(VLOOKUP($AL43,'The Grim Reaper 10 Mile'!$J:$L,3,FALSE),0)</f>
        <v>0</v>
      </c>
      <c r="AS43" s="22">
        <f>IFERROR(VLOOKUP($AL43,'Nene Valley Trail 10 Mile'!$J:$L,3,FALSE),0)</f>
        <v>0</v>
      </c>
      <c r="AT43" s="22">
        <f>IFERROR(VLOOKUP($AL43,'Whissendine 6ix'!$J:$L,3,FALSE),0)</f>
        <v>38</v>
      </c>
      <c r="AU43" s="22">
        <f>IFERROR(VLOOKUP($AL43,'Ponton Plod 10k'!$J:$L,3,FALSE),0)</f>
        <v>0</v>
      </c>
      <c r="AV43" s="22">
        <f>IFERROR(VLOOKUP($AL43,'Rutland Water parkrun'!$J:$L,3,FALSE),0)</f>
        <v>0</v>
      </c>
      <c r="AW43" s="22">
        <f>IFERROR(VLOOKUP($AL43,'Great Eastern Run'!$J:$L,3,FALSE),0)</f>
        <v>0</v>
      </c>
      <c r="AX43" s="22">
        <f>IFERROR(VLOOKUP($AL43,'Fen 10'!$J:$L,3,FALSE),0)</f>
        <v>0</v>
      </c>
      <c r="AY43" s="22">
        <f>IFERROR(VLOOKUP($AL43,'The George Munday 10k'!$L:$O,4,FALSE),0)</f>
        <v>0</v>
      </c>
      <c r="AZ43" s="21">
        <f t="shared" si="13"/>
        <v>121</v>
      </c>
      <c r="BA43" s="21">
        <f t="shared" si="14"/>
        <v>3</v>
      </c>
      <c r="BB43" s="73">
        <f t="shared" si="8"/>
        <v>34</v>
      </c>
    </row>
    <row r="44" spans="2:54" x14ac:dyDescent="0.2">
      <c r="B44" s="20" t="s">
        <v>200</v>
      </c>
      <c r="C44" s="22">
        <f>IFERROR(VLOOKUP($B44,'Folksworth 15'!$B:$D,3,FALSE),0)</f>
        <v>0</v>
      </c>
      <c r="D44" s="22">
        <f>IFERROR(VLOOKUP($B44,'Dirt Run Irchester 7.5k'!$B:$D,3,FALSE),0)</f>
        <v>0</v>
      </c>
      <c r="E44" s="22">
        <f>IFERROR(VLOOKUP($B44,'Burghley 7'!$B:$D,3,FALSE),0)</f>
        <v>0</v>
      </c>
      <c r="F44" s="22">
        <f>IFERROR(VLOOKUP($B44,'King''s Cliffe Trail 10k'!$B:$D,3,FALSE),0)</f>
        <v>0</v>
      </c>
      <c r="G44" s="22">
        <f>IFERROR(VLOOKUP($B44,'Langtoft 10k'!B:F,3,FALSE),0)</f>
        <v>0</v>
      </c>
      <c r="H44" s="22">
        <f>IFERROR(VLOOKUP($B44,'The Grim Reaper 10 Mile'!$B:$D,3,FALSE),0)</f>
        <v>0</v>
      </c>
      <c r="I44" s="22">
        <f>IFERROR(VLOOKUP($B44,'Nene Valley Trail 10 Mile'!B:D,3,FALSE),0)</f>
        <v>47</v>
      </c>
      <c r="J44" s="22">
        <f>IFERROR(VLOOKUP($B44,'Whissendine 6ix'!$B:$D,3,FALSE),0)</f>
        <v>0</v>
      </c>
      <c r="K44" s="22">
        <f>IFERROR(VLOOKUP($B44,'Ponton Plod 10k'!$B:$D,3,FALSE),0)</f>
        <v>0</v>
      </c>
      <c r="L44" s="22">
        <f>IFERROR(VLOOKUP($B44,'Rutland Water parkrun'!$B:$D,3,FALSE),0)</f>
        <v>0</v>
      </c>
      <c r="M44" s="22">
        <f>IFERROR(VLOOKUP($B44,'Great Eastern Run'!$B:$D,3,FALSE),0)</f>
        <v>0</v>
      </c>
      <c r="N44" s="22">
        <f>IFERROR(VLOOKUP($B44,'Fen 10'!$B:$D,3,FALSE),0)</f>
        <v>0</v>
      </c>
      <c r="O44" s="22">
        <f>IFERROR(VLOOKUP($B44,'The George Munday 10k'!B:E,4,FALSE),0)</f>
        <v>0</v>
      </c>
      <c r="P44" s="21">
        <f t="shared" si="9"/>
        <v>47</v>
      </c>
      <c r="Q44" s="21">
        <f t="shared" si="10"/>
        <v>1</v>
      </c>
      <c r="R44" s="72">
        <f t="shared" si="6"/>
        <v>35</v>
      </c>
      <c r="T44" s="10" t="s">
        <v>29</v>
      </c>
      <c r="U44" s="22">
        <f>IFERROR(VLOOKUP($T44,'Folksworth 15'!$F:$H,3,FALSE),0)</f>
        <v>39</v>
      </c>
      <c r="V44" s="22">
        <f>IFERROR(VLOOKUP($T44,'Dirt Run Irchester 7.5k'!$F:$H,3,FALSE),0)</f>
        <v>0</v>
      </c>
      <c r="W44" s="22">
        <f>IFERROR(VLOOKUP($T44,'Burghley 7'!$F:$H,3,FALSE),0)</f>
        <v>0</v>
      </c>
      <c r="X44" s="22">
        <f>IFERROR(VLOOKUP($T44,'King''s Cliffe Trail 10k'!$F:$H,3,FALSE),0)</f>
        <v>0</v>
      </c>
      <c r="Y44" s="22">
        <f>IFERROR(VLOOKUP($T44,'Langtoft 10k'!F:H,3,FALSE),0)</f>
        <v>0</v>
      </c>
      <c r="Z44" s="22">
        <f>IFERROR(VLOOKUP($T44,'The Grim Reaper 10 Mile'!$F:$H,3,FALSE),0)</f>
        <v>0</v>
      </c>
      <c r="AA44" s="22">
        <f>IFERROR(VLOOKUP($T44,'Nene Valley Trail 10 Mile'!$F:$H,3,FALSE),0)</f>
        <v>0</v>
      </c>
      <c r="AB44" s="22">
        <f>IFERROR(VLOOKUP($T44,'Whissendine 6ix'!$F:$H,3,FALSE),0)</f>
        <v>0</v>
      </c>
      <c r="AC44" s="22">
        <f>IFERROR(VLOOKUP($T44,'Ponton Plod 10k'!$F:$H,3,FALSE),0)</f>
        <v>0</v>
      </c>
      <c r="AD44" s="22">
        <f>IFERROR(VLOOKUP($T44,'Rutland Water parkrun'!$F:$H,3,FALSE),0)</f>
        <v>0</v>
      </c>
      <c r="AE44" s="22">
        <f>IFERROR(VLOOKUP($T44,'Great Eastern Run'!$F:$H,3,FALSE),0)</f>
        <v>31</v>
      </c>
      <c r="AF44" s="22">
        <f>IFERROR(VLOOKUP($T44,'Fen 10'!$F:$H,3,FALSE),0)</f>
        <v>0</v>
      </c>
      <c r="AG44" s="22">
        <f>IFERROR(VLOOKUP($T44,'The George Munday 10k'!$G:$J,4,FALSE),0)</f>
        <v>0</v>
      </c>
      <c r="AH44" s="21">
        <f t="shared" si="11"/>
        <v>70</v>
      </c>
      <c r="AI44" s="21">
        <f t="shared" si="12"/>
        <v>2</v>
      </c>
      <c r="AJ44" s="73">
        <f t="shared" si="7"/>
        <v>35</v>
      </c>
      <c r="AL44" s="10" t="s">
        <v>114</v>
      </c>
      <c r="AM44" s="22">
        <f>IFERROR(VLOOKUP($AL44,'Folksworth 15'!$J:$L,3,FALSE),0)</f>
        <v>0</v>
      </c>
      <c r="AN44" s="22">
        <f>IFERROR(VLOOKUP($AL44,'Dirt Run Irchester 7.5k'!$J:$L,3,FALSE),0)</f>
        <v>0</v>
      </c>
      <c r="AO44" s="22">
        <f>IFERROR(VLOOKUP($AL44,'Burghley 7'!$J:$L,3,FALSE),0)</f>
        <v>30</v>
      </c>
      <c r="AP44" s="22">
        <f>IFERROR(VLOOKUP($AL44,'King''s Cliffe Trail 10k'!$J:$L,3,FALSE),0)</f>
        <v>30</v>
      </c>
      <c r="AQ44" s="22">
        <f>IFERROR(VLOOKUP($AL44,'Langtoft 10k'!J:L,3,FALSE),0)</f>
        <v>0</v>
      </c>
      <c r="AR44" s="22">
        <f>IFERROR(VLOOKUP($AL44,'The Grim Reaper 10 Mile'!$J:$L,3,FALSE),0)</f>
        <v>0</v>
      </c>
      <c r="AS44" s="22">
        <f>IFERROR(VLOOKUP($AL44,'Nene Valley Trail 10 Mile'!$J:$L,3,FALSE),0)</f>
        <v>0</v>
      </c>
      <c r="AT44" s="22">
        <f>IFERROR(VLOOKUP($AL44,'Whissendine 6ix'!$J:$L,3,FALSE),0)</f>
        <v>0</v>
      </c>
      <c r="AU44" s="22">
        <f>IFERROR(VLOOKUP($AL44,'Ponton Plod 10k'!$J:$L,3,FALSE),0)</f>
        <v>0</v>
      </c>
      <c r="AV44" s="22">
        <f>IFERROR(VLOOKUP($AL44,'Rutland Water parkrun'!$J:$L,3,FALSE),0)</f>
        <v>30</v>
      </c>
      <c r="AW44" s="22">
        <f>IFERROR(VLOOKUP($AL44,'Great Eastern Run'!$J:$L,3,FALSE),0)</f>
        <v>30</v>
      </c>
      <c r="AX44" s="22">
        <f>IFERROR(VLOOKUP($AL44,'Fen 10'!$J:$L,3,FALSE),0)</f>
        <v>0</v>
      </c>
      <c r="AY44" s="22">
        <f>IFERROR(VLOOKUP($AL44,'The George Munday 10k'!$L:$O,4,FALSE),0)</f>
        <v>0</v>
      </c>
      <c r="AZ44" s="21">
        <f t="shared" si="13"/>
        <v>120</v>
      </c>
      <c r="BA44" s="21">
        <f t="shared" si="14"/>
        <v>4</v>
      </c>
      <c r="BB44" s="73">
        <f t="shared" si="8"/>
        <v>35</v>
      </c>
    </row>
    <row r="45" spans="2:54" x14ac:dyDescent="0.2">
      <c r="B45" s="20" t="s">
        <v>147</v>
      </c>
      <c r="C45" s="22">
        <f>IFERROR(VLOOKUP($B45,'Folksworth 15'!$B:$D,3,FALSE),0)</f>
        <v>0</v>
      </c>
      <c r="D45" s="22">
        <f>IFERROR(VLOOKUP($B45,'Dirt Run Irchester 7.5k'!$B:$D,3,FALSE),0)</f>
        <v>0</v>
      </c>
      <c r="E45" s="22">
        <f>IFERROR(VLOOKUP($B45,'Burghley 7'!$B:$D,3,FALSE),0)</f>
        <v>0</v>
      </c>
      <c r="F45" s="22">
        <f>IFERROR(VLOOKUP($B45,'King''s Cliffe Trail 10k'!$B:$D,3,FALSE),0)</f>
        <v>44</v>
      </c>
      <c r="G45" s="22">
        <f>IFERROR(VLOOKUP($B45,'Langtoft 10k'!B:F,3,FALSE),0)</f>
        <v>0</v>
      </c>
      <c r="H45" s="22">
        <f>IFERROR(VLOOKUP($B45,'The Grim Reaper 10 Mile'!$B:$D,3,FALSE),0)</f>
        <v>0</v>
      </c>
      <c r="I45" s="22">
        <f>IFERROR(VLOOKUP($B45,'Nene Valley Trail 10 Mile'!B:D,3,FALSE),0)</f>
        <v>0</v>
      </c>
      <c r="J45" s="22">
        <f>IFERROR(VLOOKUP($B45,'Whissendine 6ix'!$B:$D,3,FALSE),0)</f>
        <v>0</v>
      </c>
      <c r="K45" s="22">
        <f>IFERROR(VLOOKUP($B45,'Ponton Plod 10k'!$B:$D,3,FALSE),0)</f>
        <v>0</v>
      </c>
      <c r="L45" s="22">
        <f>IFERROR(VLOOKUP($B45,'Rutland Water parkrun'!$B:$D,3,FALSE),0)</f>
        <v>0</v>
      </c>
      <c r="M45" s="22">
        <f>IFERROR(VLOOKUP($B45,'Great Eastern Run'!$B:$D,3,FALSE),0)</f>
        <v>0</v>
      </c>
      <c r="N45" s="22">
        <f>IFERROR(VLOOKUP($B45,'Fen 10'!$B:$D,3,FALSE),0)</f>
        <v>0</v>
      </c>
      <c r="O45" s="22">
        <f>IFERROR(VLOOKUP($B45,'The George Munday 10k'!B:E,4,FALSE),0)</f>
        <v>0</v>
      </c>
      <c r="P45" s="21">
        <f t="shared" si="9"/>
        <v>44</v>
      </c>
      <c r="Q45" s="21">
        <f t="shared" si="10"/>
        <v>1</v>
      </c>
      <c r="R45" s="72">
        <f t="shared" si="6"/>
        <v>36</v>
      </c>
      <c r="T45" s="10" t="s">
        <v>143</v>
      </c>
      <c r="U45" s="22">
        <f>IFERROR(VLOOKUP($T45,'Folksworth 15'!$F:$H,3,FALSE),0)</f>
        <v>0</v>
      </c>
      <c r="V45" s="22">
        <f>IFERROR(VLOOKUP($T45,'Dirt Run Irchester 7.5k'!$F:$H,3,FALSE),0)</f>
        <v>0</v>
      </c>
      <c r="W45" s="22">
        <f>IFERROR(VLOOKUP($T45,'Burghley 7'!$F:$H,3,FALSE),0)</f>
        <v>30</v>
      </c>
      <c r="X45" s="22">
        <f>IFERROR(VLOOKUP($T45,'King''s Cliffe Trail 10k'!$F:$H,3,FALSE),0)</f>
        <v>38</v>
      </c>
      <c r="Y45" s="22">
        <f>IFERROR(VLOOKUP($T45,'Langtoft 10k'!F:H,3,FALSE),0)</f>
        <v>0</v>
      </c>
      <c r="Z45" s="22">
        <f>IFERROR(VLOOKUP($T45,'The Grim Reaper 10 Mile'!$F:$H,3,FALSE),0)</f>
        <v>0</v>
      </c>
      <c r="AA45" s="22">
        <f>IFERROR(VLOOKUP($T45,'Nene Valley Trail 10 Mile'!$F:$H,3,FALSE),0)</f>
        <v>0</v>
      </c>
      <c r="AB45" s="22">
        <f>IFERROR(VLOOKUP($T45,'Whissendine 6ix'!$F:$H,3,FALSE),0)</f>
        <v>0</v>
      </c>
      <c r="AC45" s="22">
        <f>IFERROR(VLOOKUP($T45,'Ponton Plod 10k'!$F:$H,3,FALSE),0)</f>
        <v>0</v>
      </c>
      <c r="AD45" s="22">
        <f>IFERROR(VLOOKUP($T45,'Rutland Water parkrun'!$F:$H,3,FALSE),0)</f>
        <v>0</v>
      </c>
      <c r="AE45" s="22">
        <f>IFERROR(VLOOKUP($T45,'Great Eastern Run'!$F:$H,3,FALSE),0)</f>
        <v>0</v>
      </c>
      <c r="AF45" s="22">
        <f>IFERROR(VLOOKUP($T45,'Fen 10'!$F:$H,3,FALSE),0)</f>
        <v>0</v>
      </c>
      <c r="AG45" s="22">
        <f>IFERROR(VLOOKUP($T45,'The George Munday 10k'!$G:$J,4,FALSE),0)</f>
        <v>0</v>
      </c>
      <c r="AH45" s="21">
        <f t="shared" si="11"/>
        <v>68</v>
      </c>
      <c r="AI45" s="21">
        <f t="shared" si="12"/>
        <v>2</v>
      </c>
      <c r="AJ45" s="73">
        <f t="shared" si="7"/>
        <v>36</v>
      </c>
      <c r="AL45" s="10" t="s">
        <v>21</v>
      </c>
      <c r="AM45" s="22">
        <f>IFERROR(VLOOKUP($AL45,'Folksworth 15'!$J:$L,3,FALSE),0)</f>
        <v>30</v>
      </c>
      <c r="AN45" s="22">
        <f>IFERROR(VLOOKUP($AL45,'Dirt Run Irchester 7.5k'!$J:$L,3,FALSE),0)</f>
        <v>0</v>
      </c>
      <c r="AO45" s="22">
        <f>IFERROR(VLOOKUP($AL45,'Burghley 7'!$J:$L,3,FALSE),0)</f>
        <v>0</v>
      </c>
      <c r="AP45" s="22">
        <f>IFERROR(VLOOKUP($AL45,'King''s Cliffe Trail 10k'!$J:$L,3,FALSE),0)</f>
        <v>0</v>
      </c>
      <c r="AQ45" s="22">
        <f>IFERROR(VLOOKUP($AL45,'Langtoft 10k'!J:L,3,FALSE),0)</f>
        <v>0</v>
      </c>
      <c r="AR45" s="22">
        <f>IFERROR(VLOOKUP($AL45,'The Grim Reaper 10 Mile'!$J:$L,3,FALSE),0)</f>
        <v>0</v>
      </c>
      <c r="AS45" s="22">
        <f>IFERROR(VLOOKUP($AL45,'Nene Valley Trail 10 Mile'!$J:$L,3,FALSE),0)</f>
        <v>0</v>
      </c>
      <c r="AT45" s="22">
        <f>IFERROR(VLOOKUP($AL45,'Whissendine 6ix'!$J:$L,3,FALSE),0)</f>
        <v>30</v>
      </c>
      <c r="AU45" s="22">
        <f>IFERROR(VLOOKUP($AL45,'Ponton Plod 10k'!$J:$L,3,FALSE),0)</f>
        <v>0</v>
      </c>
      <c r="AV45" s="22">
        <f>IFERROR(VLOOKUP($AL45,'Rutland Water parkrun'!$J:$L,3,FALSE),0)</f>
        <v>30</v>
      </c>
      <c r="AW45" s="22">
        <f>IFERROR(VLOOKUP($AL45,'Great Eastern Run'!$J:$L,3,FALSE),0)</f>
        <v>30</v>
      </c>
      <c r="AX45" s="22">
        <f>IFERROR(VLOOKUP($AL45,'Fen 10'!$J:$L,3,FALSE),0)</f>
        <v>0</v>
      </c>
      <c r="AY45" s="22">
        <f>IFERROR(VLOOKUP($AL45,'The George Munday 10k'!$L:$O,4,FALSE),0)</f>
        <v>0</v>
      </c>
      <c r="AZ45" s="21">
        <f t="shared" si="13"/>
        <v>120</v>
      </c>
      <c r="BA45" s="21">
        <f t="shared" si="14"/>
        <v>4</v>
      </c>
      <c r="BB45" s="73">
        <f t="shared" si="8"/>
        <v>35</v>
      </c>
    </row>
    <row r="46" spans="2:54" x14ac:dyDescent="0.2">
      <c r="B46" s="20" t="s">
        <v>104</v>
      </c>
      <c r="C46" s="22">
        <f>IFERROR(VLOOKUP($B46,'Folksworth 15'!$B:$D,3,FALSE),0)</f>
        <v>0</v>
      </c>
      <c r="D46" s="22">
        <f>IFERROR(VLOOKUP($B46,'Dirt Run Irchester 7.5k'!$B:$D,3,FALSE),0)</f>
        <v>44</v>
      </c>
      <c r="E46" s="22">
        <f>IFERROR(VLOOKUP($B46,'Burghley 7'!$B:$D,3,FALSE),0)</f>
        <v>0</v>
      </c>
      <c r="F46" s="22">
        <f>IFERROR(VLOOKUP($B46,'King''s Cliffe Trail 10k'!$B:$D,3,FALSE),0)</f>
        <v>0</v>
      </c>
      <c r="G46" s="22">
        <f>IFERROR(VLOOKUP($B46,'Langtoft 10k'!B:F,3,FALSE),0)</f>
        <v>0</v>
      </c>
      <c r="H46" s="22">
        <f>IFERROR(VLOOKUP($B46,'The Grim Reaper 10 Mile'!$B:$D,3,FALSE),0)</f>
        <v>0</v>
      </c>
      <c r="I46" s="22">
        <f>IFERROR(VLOOKUP($B46,'Nene Valley Trail 10 Mile'!B:D,3,FALSE),0)</f>
        <v>0</v>
      </c>
      <c r="J46" s="22">
        <f>IFERROR(VLOOKUP($B46,'Whissendine 6ix'!$B:$D,3,FALSE),0)</f>
        <v>0</v>
      </c>
      <c r="K46" s="22">
        <f>IFERROR(VLOOKUP($B46,'Ponton Plod 10k'!$B:$D,3,FALSE),0)</f>
        <v>0</v>
      </c>
      <c r="L46" s="22">
        <f>IFERROR(VLOOKUP($B46,'Rutland Water parkrun'!$B:$D,3,FALSE),0)</f>
        <v>0</v>
      </c>
      <c r="M46" s="22">
        <f>IFERROR(VLOOKUP($B46,'Great Eastern Run'!$B:$D,3,FALSE),0)</f>
        <v>0</v>
      </c>
      <c r="N46" s="22">
        <f>IFERROR(VLOOKUP($B46,'Fen 10'!$B:$D,3,FALSE),0)</f>
        <v>0</v>
      </c>
      <c r="O46" s="22">
        <f>IFERROR(VLOOKUP($B46,'The George Munday 10k'!B:E,4,FALSE),0)</f>
        <v>0</v>
      </c>
      <c r="P46" s="21">
        <f t="shared" si="9"/>
        <v>44</v>
      </c>
      <c r="Q46" s="21">
        <f t="shared" si="10"/>
        <v>1</v>
      </c>
      <c r="R46" s="72">
        <f t="shared" si="6"/>
        <v>36</v>
      </c>
      <c r="T46" s="20" t="s">
        <v>144</v>
      </c>
      <c r="U46" s="22">
        <f>IFERROR(VLOOKUP($T46,'Folksworth 15'!$F:$H,3,FALSE),0)</f>
        <v>0</v>
      </c>
      <c r="V46" s="22">
        <f>IFERROR(VLOOKUP($T46,'Dirt Run Irchester 7.5k'!$F:$H,3,FALSE),0)</f>
        <v>0</v>
      </c>
      <c r="W46" s="22">
        <f>IFERROR(VLOOKUP($T46,'Burghley 7'!$F:$H,3,FALSE),0)</f>
        <v>30</v>
      </c>
      <c r="X46" s="22">
        <f>IFERROR(VLOOKUP($T46,'King''s Cliffe Trail 10k'!$F:$H,3,FALSE),0)</f>
        <v>0</v>
      </c>
      <c r="Y46" s="22">
        <f>IFERROR(VLOOKUP($T46,'Langtoft 10k'!F:H,3,FALSE),0)</f>
        <v>0</v>
      </c>
      <c r="Z46" s="22">
        <f>IFERROR(VLOOKUP($T46,'The Grim Reaper 10 Mile'!$F:$H,3,FALSE),0)</f>
        <v>0</v>
      </c>
      <c r="AA46" s="22">
        <f>IFERROR(VLOOKUP($T46,'Nene Valley Trail 10 Mile'!$F:$H,3,FALSE),0)</f>
        <v>38</v>
      </c>
      <c r="AB46" s="22">
        <f>IFERROR(VLOOKUP($T46,'Whissendine 6ix'!$F:$H,3,FALSE),0)</f>
        <v>0</v>
      </c>
      <c r="AC46" s="22">
        <f>IFERROR(VLOOKUP($T46,'Ponton Plod 10k'!$F:$H,3,FALSE),0)</f>
        <v>0</v>
      </c>
      <c r="AD46" s="22">
        <f>IFERROR(VLOOKUP($T46,'Rutland Water parkrun'!$F:$H,3,FALSE),0)</f>
        <v>0</v>
      </c>
      <c r="AE46" s="22">
        <f>IFERROR(VLOOKUP($T46,'Great Eastern Run'!$F:$H,3,FALSE),0)</f>
        <v>0</v>
      </c>
      <c r="AF46" s="22">
        <f>IFERROR(VLOOKUP($T46,'Fen 10'!$F:$H,3,FALSE),0)</f>
        <v>0</v>
      </c>
      <c r="AG46" s="22">
        <f>IFERROR(VLOOKUP($T46,'The George Munday 10k'!$G:$J,4,FALSE),0)</f>
        <v>0</v>
      </c>
      <c r="AH46" s="21">
        <f t="shared" si="11"/>
        <v>68</v>
      </c>
      <c r="AI46" s="21">
        <f t="shared" si="12"/>
        <v>2</v>
      </c>
      <c r="AJ46" s="73">
        <f t="shared" si="7"/>
        <v>36</v>
      </c>
      <c r="AL46" s="10" t="s">
        <v>154</v>
      </c>
      <c r="AM46" s="22">
        <f>IFERROR(VLOOKUP($AL46,'Folksworth 15'!$J:$L,3,FALSE),0)</f>
        <v>0</v>
      </c>
      <c r="AN46" s="22">
        <f>IFERROR(VLOOKUP($AL46,'Dirt Run Irchester 7.5k'!$J:$L,3,FALSE),0)</f>
        <v>0</v>
      </c>
      <c r="AO46" s="22">
        <f>IFERROR(VLOOKUP($AL46,'Burghley 7'!$J:$L,3,FALSE),0)</f>
        <v>0</v>
      </c>
      <c r="AP46" s="22">
        <f>IFERROR(VLOOKUP($AL46,'King''s Cliffe Trail 10k'!$J:$L,3,FALSE),0)</f>
        <v>30</v>
      </c>
      <c r="AQ46" s="22">
        <f>IFERROR(VLOOKUP($AL46,'Langtoft 10k'!J:L,3,FALSE),0)</f>
        <v>0</v>
      </c>
      <c r="AR46" s="22">
        <f>IFERROR(VLOOKUP($AL46,'The Grim Reaper 10 Mile'!$J:$L,3,FALSE),0)</f>
        <v>0</v>
      </c>
      <c r="AS46" s="22">
        <f>IFERROR(VLOOKUP($AL46,'Nene Valley Trail 10 Mile'!$J:$L,3,FALSE),0)</f>
        <v>0</v>
      </c>
      <c r="AT46" s="22">
        <f>IFERROR(VLOOKUP($AL46,'Whissendine 6ix'!$J:$L,3,FALSE),0)</f>
        <v>0</v>
      </c>
      <c r="AU46" s="22">
        <f>IFERROR(VLOOKUP($AL46,'Ponton Plod 10k'!$J:$L,3,FALSE),0)</f>
        <v>41</v>
      </c>
      <c r="AV46" s="22">
        <f>IFERROR(VLOOKUP($AL46,'Rutland Water parkrun'!$J:$L,3,FALSE),0)</f>
        <v>30</v>
      </c>
      <c r="AW46" s="22">
        <f>IFERROR(VLOOKUP($AL46,'Great Eastern Run'!$J:$L,3,FALSE),0)</f>
        <v>0</v>
      </c>
      <c r="AX46" s="22">
        <f>IFERROR(VLOOKUP($AL46,'Fen 10'!$J:$L,3,FALSE),0)</f>
        <v>0</v>
      </c>
      <c r="AY46" s="22">
        <f>IFERROR(VLOOKUP($AL46,'The George Munday 10k'!$L:$O,4,FALSE),0)</f>
        <v>0</v>
      </c>
      <c r="AZ46" s="21">
        <f t="shared" si="13"/>
        <v>101</v>
      </c>
      <c r="BA46" s="21">
        <f t="shared" si="14"/>
        <v>3</v>
      </c>
      <c r="BB46" s="73">
        <f t="shared" si="8"/>
        <v>37</v>
      </c>
    </row>
    <row r="47" spans="2:54" x14ac:dyDescent="0.2">
      <c r="B47" s="20" t="s">
        <v>109</v>
      </c>
      <c r="C47" s="22">
        <f>IFERROR(VLOOKUP($B47,'Folksworth 15'!$B:$D,3,FALSE),0)</f>
        <v>0</v>
      </c>
      <c r="D47" s="22">
        <f>IFERROR(VLOOKUP($B47,'Dirt Run Irchester 7.5k'!$B:$D,3,FALSE),0)</f>
        <v>0</v>
      </c>
      <c r="E47" s="22">
        <f>IFERROR(VLOOKUP($B47,'Burghley 7'!$B:$D,3,FALSE),0)</f>
        <v>44</v>
      </c>
      <c r="F47" s="22">
        <f>IFERROR(VLOOKUP($B47,'King''s Cliffe Trail 10k'!$B:$D,3,FALSE),0)</f>
        <v>0</v>
      </c>
      <c r="G47" s="22">
        <f>IFERROR(VLOOKUP($B47,'Langtoft 10k'!B:F,3,FALSE),0)</f>
        <v>0</v>
      </c>
      <c r="H47" s="22">
        <f>IFERROR(VLOOKUP($B47,'The Grim Reaper 10 Mile'!$B:$D,3,FALSE),0)</f>
        <v>0</v>
      </c>
      <c r="I47" s="22">
        <f>IFERROR(VLOOKUP($B47,'Nene Valley Trail 10 Mile'!B:D,3,FALSE),0)</f>
        <v>0</v>
      </c>
      <c r="J47" s="22">
        <f>IFERROR(VLOOKUP($B47,'Whissendine 6ix'!$B:$D,3,FALSE),0)</f>
        <v>0</v>
      </c>
      <c r="K47" s="22">
        <f>IFERROR(VLOOKUP($B47,'Ponton Plod 10k'!$B:$D,3,FALSE),0)</f>
        <v>0</v>
      </c>
      <c r="L47" s="22">
        <f>IFERROR(VLOOKUP($B47,'Rutland Water parkrun'!$B:$D,3,FALSE),0)</f>
        <v>0</v>
      </c>
      <c r="M47" s="22">
        <f>IFERROR(VLOOKUP($B47,'Great Eastern Run'!$B:$D,3,FALSE),0)</f>
        <v>0</v>
      </c>
      <c r="N47" s="22">
        <f>IFERROR(VLOOKUP($B47,'Fen 10'!$B:$D,3,FALSE),0)</f>
        <v>0</v>
      </c>
      <c r="O47" s="22">
        <f>IFERROR(VLOOKUP($B47,'The George Munday 10k'!B:E,4,FALSE),0)</f>
        <v>0</v>
      </c>
      <c r="P47" s="21">
        <f t="shared" si="9"/>
        <v>44</v>
      </c>
      <c r="Q47" s="21">
        <f t="shared" si="10"/>
        <v>1</v>
      </c>
      <c r="R47" s="72">
        <f t="shared" si="6"/>
        <v>36</v>
      </c>
      <c r="T47" s="20" t="s">
        <v>177</v>
      </c>
      <c r="U47" s="22">
        <f>IFERROR(VLOOKUP($T47,'Folksworth 15'!$F:$H,3,FALSE),0)</f>
        <v>0</v>
      </c>
      <c r="V47" s="22">
        <f>IFERROR(VLOOKUP($T47,'Dirt Run Irchester 7.5k'!$F:$H,3,FALSE),0)</f>
        <v>0</v>
      </c>
      <c r="W47" s="22">
        <f>IFERROR(VLOOKUP($T47,'Burghley 7'!$F:$H,3,FALSE),0)</f>
        <v>0</v>
      </c>
      <c r="X47" s="22">
        <f>IFERROR(VLOOKUP($T47,'King''s Cliffe Trail 10k'!$F:$H,3,FALSE),0)</f>
        <v>36</v>
      </c>
      <c r="Y47" s="22">
        <f>IFERROR(VLOOKUP($T47,'Langtoft 10k'!F:H,3,FALSE),0)</f>
        <v>0</v>
      </c>
      <c r="Z47" s="22">
        <f>IFERROR(VLOOKUP($T47,'The Grim Reaper 10 Mile'!$F:$H,3,FALSE),0)</f>
        <v>0</v>
      </c>
      <c r="AA47" s="22">
        <f>IFERROR(VLOOKUP($T47,'Nene Valley Trail 10 Mile'!$F:$H,3,FALSE),0)</f>
        <v>0</v>
      </c>
      <c r="AB47" s="22">
        <f>IFERROR(VLOOKUP($T47,'Whissendine 6ix'!$F:$H,3,FALSE),0)</f>
        <v>30</v>
      </c>
      <c r="AC47" s="22">
        <f>IFERROR(VLOOKUP($T47,'Ponton Plod 10k'!$F:$H,3,FALSE),0)</f>
        <v>0</v>
      </c>
      <c r="AD47" s="22">
        <f>IFERROR(VLOOKUP($T47,'Rutland Water parkrun'!$F:$H,3,FALSE),0)</f>
        <v>0</v>
      </c>
      <c r="AE47" s="22">
        <f>IFERROR(VLOOKUP($T47,'Great Eastern Run'!$F:$H,3,FALSE),0)</f>
        <v>0</v>
      </c>
      <c r="AF47" s="22">
        <f>IFERROR(VLOOKUP($T47,'Fen 10'!$F:$H,3,FALSE),0)</f>
        <v>0</v>
      </c>
      <c r="AG47" s="22">
        <f>IFERROR(VLOOKUP($T47,'The George Munday 10k'!$G:$J,4,FALSE),0)</f>
        <v>0</v>
      </c>
      <c r="AH47" s="21">
        <f t="shared" si="11"/>
        <v>66</v>
      </c>
      <c r="AI47" s="21">
        <f t="shared" si="12"/>
        <v>2</v>
      </c>
      <c r="AJ47" s="73">
        <f t="shared" si="7"/>
        <v>38</v>
      </c>
      <c r="AL47" s="10" t="s">
        <v>205</v>
      </c>
      <c r="AM47" s="22">
        <f>IFERROR(VLOOKUP($AL47,'Folksworth 15'!$J:$L,3,FALSE),0)</f>
        <v>0</v>
      </c>
      <c r="AN47" s="22">
        <f>IFERROR(VLOOKUP($AL47,'Dirt Run Irchester 7.5k'!$J:$L,3,FALSE),0)</f>
        <v>0</v>
      </c>
      <c r="AO47" s="22">
        <f>IFERROR(VLOOKUP($AL47,'Burghley 7'!$J:$L,3,FALSE),0)</f>
        <v>0</v>
      </c>
      <c r="AP47" s="22">
        <f>IFERROR(VLOOKUP($AL47,'King''s Cliffe Trail 10k'!$J:$L,3,FALSE),0)</f>
        <v>0</v>
      </c>
      <c r="AQ47" s="22">
        <f>IFERROR(VLOOKUP($AL47,'Langtoft 10k'!J:L,3,FALSE),0)</f>
        <v>0</v>
      </c>
      <c r="AR47" s="22">
        <f>IFERROR(VLOOKUP($AL47,'The Grim Reaper 10 Mile'!$J:$L,3,FALSE),0)</f>
        <v>0</v>
      </c>
      <c r="AS47" s="22">
        <f>IFERROR(VLOOKUP($AL47,'Nene Valley Trail 10 Mile'!$J:$L,3,FALSE),0)</f>
        <v>0</v>
      </c>
      <c r="AT47" s="22">
        <f>IFERROR(VLOOKUP($AL47,'Whissendine 6ix'!$J:$L,3,FALSE),0)</f>
        <v>36</v>
      </c>
      <c r="AU47" s="22">
        <f>IFERROR(VLOOKUP($AL47,'Ponton Plod 10k'!$J:$L,3,FALSE),0)</f>
        <v>0</v>
      </c>
      <c r="AV47" s="22">
        <f>IFERROR(VLOOKUP($AL47,'Rutland Water parkrun'!$J:$L,3,FALSE),0)</f>
        <v>33</v>
      </c>
      <c r="AW47" s="22">
        <f>IFERROR(VLOOKUP($AL47,'Great Eastern Run'!$J:$L,3,FALSE),0)</f>
        <v>32</v>
      </c>
      <c r="AX47" s="22">
        <f>IFERROR(VLOOKUP($AL47,'Fen 10'!$J:$L,3,FALSE),0)</f>
        <v>0</v>
      </c>
      <c r="AY47" s="22">
        <f>IFERROR(VLOOKUP($AL47,'The George Munday 10k'!$L:$O,4,FALSE),0)</f>
        <v>0</v>
      </c>
      <c r="AZ47" s="21">
        <f t="shared" si="13"/>
        <v>101</v>
      </c>
      <c r="BA47" s="21">
        <f t="shared" si="14"/>
        <v>3</v>
      </c>
      <c r="BB47" s="73">
        <f t="shared" si="8"/>
        <v>37</v>
      </c>
    </row>
    <row r="48" spans="2:54" x14ac:dyDescent="0.2">
      <c r="B48" s="10" t="s">
        <v>41</v>
      </c>
      <c r="C48" s="22">
        <f>IFERROR(VLOOKUP($B48,'Folksworth 15'!$B:$D,3,FALSE),0)</f>
        <v>42</v>
      </c>
      <c r="D48" s="22">
        <f>IFERROR(VLOOKUP($B48,'Dirt Run Irchester 7.5k'!$B:$D,3,FALSE),0)</f>
        <v>0</v>
      </c>
      <c r="E48" s="22">
        <f>IFERROR(VLOOKUP($B48,'Burghley 7'!$B:$D,3,FALSE),0)</f>
        <v>0</v>
      </c>
      <c r="F48" s="22">
        <f>IFERROR(VLOOKUP($B48,'King''s Cliffe Trail 10k'!$B:$D,3,FALSE),0)</f>
        <v>0</v>
      </c>
      <c r="G48" s="22">
        <f>IFERROR(VLOOKUP($B48,'Langtoft 10k'!B:F,3,FALSE),0)</f>
        <v>0</v>
      </c>
      <c r="H48" s="22">
        <f>IFERROR(VLOOKUP($B48,'The Grim Reaper 10 Mile'!$B:$D,3,FALSE),0)</f>
        <v>0</v>
      </c>
      <c r="I48" s="22">
        <f>IFERROR(VLOOKUP($B48,'Nene Valley Trail 10 Mile'!B:D,3,FALSE),0)</f>
        <v>0</v>
      </c>
      <c r="J48" s="22">
        <f>IFERROR(VLOOKUP($B48,'Whissendine 6ix'!$B:$D,3,FALSE),0)</f>
        <v>0</v>
      </c>
      <c r="K48" s="22">
        <f>IFERROR(VLOOKUP($B48,'Ponton Plod 10k'!$B:$D,3,FALSE),0)</f>
        <v>0</v>
      </c>
      <c r="L48" s="22">
        <f>IFERROR(VLOOKUP($B48,'Rutland Water parkrun'!$B:$D,3,FALSE),0)</f>
        <v>0</v>
      </c>
      <c r="M48" s="22">
        <f>IFERROR(VLOOKUP($B48,'Great Eastern Run'!$B:$D,3,FALSE),0)</f>
        <v>0</v>
      </c>
      <c r="N48" s="22">
        <f>IFERROR(VLOOKUP($B48,'Fen 10'!$B:$D,3,FALSE),0)</f>
        <v>0</v>
      </c>
      <c r="O48" s="22">
        <f>IFERROR(VLOOKUP($B48,'The George Munday 10k'!B:E,4,FALSE),0)</f>
        <v>0</v>
      </c>
      <c r="P48" s="21">
        <f t="shared" si="9"/>
        <v>42</v>
      </c>
      <c r="Q48" s="21">
        <f t="shared" si="10"/>
        <v>1</v>
      </c>
      <c r="R48" s="72">
        <f t="shared" si="6"/>
        <v>39</v>
      </c>
      <c r="T48" s="20" t="s">
        <v>146</v>
      </c>
      <c r="U48" s="22">
        <f>IFERROR(VLOOKUP($T48,'Folksworth 15'!$F:$H,3,FALSE),0)</f>
        <v>0</v>
      </c>
      <c r="V48" s="22">
        <f>IFERROR(VLOOKUP($T48,'Dirt Run Irchester 7.5k'!$F:$H,3,FALSE),0)</f>
        <v>0</v>
      </c>
      <c r="W48" s="22">
        <f>IFERROR(VLOOKUP($T48,'Burghley 7'!$F:$H,3,FALSE),0)</f>
        <v>30</v>
      </c>
      <c r="X48" s="22">
        <f>IFERROR(VLOOKUP($T48,'King''s Cliffe Trail 10k'!$F:$H,3,FALSE),0)</f>
        <v>0</v>
      </c>
      <c r="Y48" s="22">
        <f>IFERROR(VLOOKUP($T48,'Langtoft 10k'!F:H,3,FALSE),0)</f>
        <v>0</v>
      </c>
      <c r="Z48" s="22">
        <f>IFERROR(VLOOKUP($T48,'The Grim Reaper 10 Mile'!$F:$H,3,FALSE),0)</f>
        <v>0</v>
      </c>
      <c r="AA48" s="22">
        <f>IFERROR(VLOOKUP($T48,'Nene Valley Trail 10 Mile'!$F:$H,3,FALSE),0)</f>
        <v>0</v>
      </c>
      <c r="AB48" s="22">
        <f>IFERROR(VLOOKUP($T48,'Whissendine 6ix'!$F:$H,3,FALSE),0)</f>
        <v>0</v>
      </c>
      <c r="AC48" s="22">
        <f>IFERROR(VLOOKUP($T48,'Ponton Plod 10k'!$F:$H,3,FALSE),0)</f>
        <v>0</v>
      </c>
      <c r="AD48" s="22">
        <f>IFERROR(VLOOKUP($T48,'Rutland Water parkrun'!$F:$H,3,FALSE),0)</f>
        <v>0</v>
      </c>
      <c r="AE48" s="22">
        <f>IFERROR(VLOOKUP($T48,'Great Eastern Run'!$F:$H,3,FALSE),0)</f>
        <v>30</v>
      </c>
      <c r="AF48" s="22">
        <f>IFERROR(VLOOKUP($T48,'Fen 10'!$F:$H,3,FALSE),0)</f>
        <v>0</v>
      </c>
      <c r="AG48" s="22">
        <f>IFERROR(VLOOKUP($T48,'The George Munday 10k'!$G:$J,4,FALSE),0)</f>
        <v>0</v>
      </c>
      <c r="AH48" s="21">
        <f t="shared" si="11"/>
        <v>60</v>
      </c>
      <c r="AI48" s="21">
        <f t="shared" si="12"/>
        <v>2</v>
      </c>
      <c r="AJ48" s="73">
        <f t="shared" si="7"/>
        <v>39</v>
      </c>
      <c r="AL48" s="20" t="s">
        <v>112</v>
      </c>
      <c r="AM48" s="22">
        <f>IFERROR(VLOOKUP($AL48,'Folksworth 15'!$J:$L,3,FALSE),0)</f>
        <v>0</v>
      </c>
      <c r="AN48" s="22">
        <f>IFERROR(VLOOKUP($AL48,'Dirt Run Irchester 7.5k'!$J:$L,3,FALSE),0)</f>
        <v>0</v>
      </c>
      <c r="AO48" s="22">
        <f>IFERROR(VLOOKUP($AL48,'Burghley 7'!$J:$L,3,FALSE),0)</f>
        <v>30</v>
      </c>
      <c r="AP48" s="22">
        <f>IFERROR(VLOOKUP($AL48,'King''s Cliffe Trail 10k'!$J:$L,3,FALSE),0)</f>
        <v>38</v>
      </c>
      <c r="AQ48" s="22">
        <f>IFERROR(VLOOKUP($AL48,'Langtoft 10k'!J:L,3,FALSE),0)</f>
        <v>0</v>
      </c>
      <c r="AR48" s="22">
        <f>IFERROR(VLOOKUP($AL48,'The Grim Reaper 10 Mile'!$J:$L,3,FALSE),0)</f>
        <v>0</v>
      </c>
      <c r="AS48" s="22">
        <f>IFERROR(VLOOKUP($AL48,'Nene Valley Trail 10 Mile'!$J:$L,3,FALSE),0)</f>
        <v>0</v>
      </c>
      <c r="AT48" s="22">
        <f>IFERROR(VLOOKUP($AL48,'Whissendine 6ix'!$J:$L,3,FALSE),0)</f>
        <v>0</v>
      </c>
      <c r="AU48" s="22">
        <f>IFERROR(VLOOKUP($AL48,'Ponton Plod 10k'!$J:$L,3,FALSE),0)</f>
        <v>0</v>
      </c>
      <c r="AV48" s="22">
        <f>IFERROR(VLOOKUP($AL48,'Rutland Water parkrun'!$J:$L,3,FALSE),0)</f>
        <v>0</v>
      </c>
      <c r="AW48" s="22">
        <f>IFERROR(VLOOKUP($AL48,'Great Eastern Run'!$J:$L,3,FALSE),0)</f>
        <v>30</v>
      </c>
      <c r="AX48" s="22">
        <f>IFERROR(VLOOKUP($AL48,'Fen 10'!$J:$L,3,FALSE),0)</f>
        <v>0</v>
      </c>
      <c r="AY48" s="22">
        <f>IFERROR(VLOOKUP($AL48,'The George Munday 10k'!$L:$O,4,FALSE),0)</f>
        <v>0</v>
      </c>
      <c r="AZ48" s="21">
        <f t="shared" si="13"/>
        <v>98</v>
      </c>
      <c r="BA48" s="21">
        <f t="shared" si="14"/>
        <v>3</v>
      </c>
      <c r="BB48" s="73">
        <f t="shared" si="8"/>
        <v>39</v>
      </c>
    </row>
    <row r="49" spans="2:54" x14ac:dyDescent="0.2">
      <c r="B49" s="10" t="s">
        <v>209</v>
      </c>
      <c r="C49" s="22">
        <f>IFERROR(VLOOKUP($B49,'Folksworth 15'!$B:$D,3,FALSE),0)</f>
        <v>0</v>
      </c>
      <c r="D49" s="22">
        <f>IFERROR(VLOOKUP($B49,'Dirt Run Irchester 7.5k'!$B:$D,3,FALSE),0)</f>
        <v>0</v>
      </c>
      <c r="E49" s="22">
        <f>IFERROR(VLOOKUP($B49,'Burghley 7'!$B:$D,3,FALSE),0)</f>
        <v>0</v>
      </c>
      <c r="F49" s="22">
        <f>IFERROR(VLOOKUP($B49,'King''s Cliffe Trail 10k'!$B:$D,3,FALSE),0)</f>
        <v>0</v>
      </c>
      <c r="G49" s="22">
        <f>IFERROR(VLOOKUP($B49,'Langtoft 10k'!B:F,3,FALSE),0)</f>
        <v>0</v>
      </c>
      <c r="H49" s="22">
        <f>IFERROR(VLOOKUP($B49,'The Grim Reaper 10 Mile'!$B:$D,3,FALSE),0)</f>
        <v>0</v>
      </c>
      <c r="I49" s="22">
        <f>IFERROR(VLOOKUP($B49,'Nene Valley Trail 10 Mile'!B:D,3,FALSE),0)</f>
        <v>0</v>
      </c>
      <c r="J49" s="22">
        <f>IFERROR(VLOOKUP($B49,'Whissendine 6ix'!$B:$D,3,FALSE),0)</f>
        <v>0</v>
      </c>
      <c r="K49" s="22">
        <f>IFERROR(VLOOKUP($B49,'Ponton Plod 10k'!$B:$D,3,FALSE),0)</f>
        <v>0</v>
      </c>
      <c r="L49" s="22">
        <f>IFERROR(VLOOKUP($B49,'Rutland Water parkrun'!$B:$D,3,FALSE),0)</f>
        <v>42</v>
      </c>
      <c r="M49" s="22">
        <f>IFERROR(VLOOKUP($B49,'Great Eastern Run'!$B:$D,3,FALSE),0)</f>
        <v>0</v>
      </c>
      <c r="N49" s="22">
        <f>IFERROR(VLOOKUP($B49,'Fen 10'!$B:$D,3,FALSE),0)</f>
        <v>0</v>
      </c>
      <c r="O49" s="22">
        <f>IFERROR(VLOOKUP($B49,'The George Munday 10k'!B:E,4,FALSE),0)</f>
        <v>0</v>
      </c>
      <c r="P49" s="21">
        <f t="shared" si="9"/>
        <v>42</v>
      </c>
      <c r="Q49" s="21">
        <f t="shared" si="10"/>
        <v>1</v>
      </c>
      <c r="R49" s="72">
        <f t="shared" si="6"/>
        <v>39</v>
      </c>
      <c r="T49" s="20" t="s">
        <v>270</v>
      </c>
      <c r="U49" s="22">
        <f>IFERROR(VLOOKUP($T49,'Folksworth 15'!$F:$H,3,FALSE),0)</f>
        <v>0</v>
      </c>
      <c r="V49" s="22">
        <f>IFERROR(VLOOKUP($T49,'Dirt Run Irchester 7.5k'!$F:$H,3,FALSE),0)</f>
        <v>0</v>
      </c>
      <c r="W49" s="22">
        <f>IFERROR(VLOOKUP($T49,'Burghley 7'!$F:$H,3,FALSE),0)</f>
        <v>0</v>
      </c>
      <c r="X49" s="22">
        <f>IFERROR(VLOOKUP($T49,'King''s Cliffe Trail 10k'!$F:$H,3,FALSE),0)</f>
        <v>0</v>
      </c>
      <c r="Y49" s="22">
        <f>IFERROR(VLOOKUP($T49,'Langtoft 10k'!F:H,3,FALSE),0)</f>
        <v>0</v>
      </c>
      <c r="Z49" s="22">
        <f>IFERROR(VLOOKUP($T49,'The Grim Reaper 10 Mile'!$F:$H,3,FALSE),0)</f>
        <v>0</v>
      </c>
      <c r="AA49" s="22">
        <f>IFERROR(VLOOKUP($T49,'Nene Valley Trail 10 Mile'!$F:$H,3,FALSE),0)</f>
        <v>0</v>
      </c>
      <c r="AB49" s="22">
        <f>IFERROR(VLOOKUP($T49,'Whissendine 6ix'!$F:$H,3,FALSE),0)</f>
        <v>0</v>
      </c>
      <c r="AC49" s="22">
        <f>IFERROR(VLOOKUP($T49,'Ponton Plod 10k'!$F:$H,3,FALSE),0)</f>
        <v>0</v>
      </c>
      <c r="AD49" s="22">
        <f>IFERROR(VLOOKUP($T49,'Rutland Water parkrun'!$F:$H,3,FALSE),0)</f>
        <v>0</v>
      </c>
      <c r="AE49" s="22">
        <f>IFERROR(VLOOKUP($T49,'Great Eastern Run'!$F:$H,3,FALSE),0)</f>
        <v>48</v>
      </c>
      <c r="AF49" s="22">
        <f>IFERROR(VLOOKUP($T49,'Fen 10'!$F:$H,3,FALSE),0)</f>
        <v>0</v>
      </c>
      <c r="AG49" s="22">
        <f>IFERROR(VLOOKUP($T49,'The George Munday 10k'!$G:$J,4,FALSE),0)</f>
        <v>0</v>
      </c>
      <c r="AH49" s="21">
        <f t="shared" si="11"/>
        <v>48</v>
      </c>
      <c r="AI49" s="21">
        <f t="shared" si="12"/>
        <v>1</v>
      </c>
      <c r="AJ49" s="73">
        <f t="shared" si="7"/>
        <v>40</v>
      </c>
      <c r="AL49" s="10" t="s">
        <v>186</v>
      </c>
      <c r="AM49" s="22">
        <f>IFERROR(VLOOKUP($AL49,'Folksworth 15'!$J:$L,3,FALSE),0)</f>
        <v>0</v>
      </c>
      <c r="AN49" s="22">
        <f>IFERROR(VLOOKUP($AL49,'Dirt Run Irchester 7.5k'!$J:$L,3,FALSE),0)</f>
        <v>0</v>
      </c>
      <c r="AO49" s="22">
        <f>IFERROR(VLOOKUP($AL49,'Burghley 7'!$J:$L,3,FALSE),0)</f>
        <v>0</v>
      </c>
      <c r="AP49" s="22">
        <f>IFERROR(VLOOKUP($AL49,'King''s Cliffe Trail 10k'!$J:$L,3,FALSE),0)</f>
        <v>0</v>
      </c>
      <c r="AQ49" s="22">
        <f>IFERROR(VLOOKUP($AL49,'Langtoft 10k'!J:L,3,FALSE),0)</f>
        <v>0</v>
      </c>
      <c r="AR49" s="22">
        <f>IFERROR(VLOOKUP($AL49,'The Grim Reaper 10 Mile'!$J:$L,3,FALSE),0)</f>
        <v>49</v>
      </c>
      <c r="AS49" s="22">
        <f>IFERROR(VLOOKUP($AL49,'Nene Valley Trail 10 Mile'!$J:$L,3,FALSE),0)</f>
        <v>47</v>
      </c>
      <c r="AT49" s="22">
        <f>IFERROR(VLOOKUP($AL49,'Whissendine 6ix'!$J:$L,3,FALSE),0)</f>
        <v>0</v>
      </c>
      <c r="AU49" s="22">
        <f>IFERROR(VLOOKUP($AL49,'Ponton Plod 10k'!$J:$L,3,FALSE),0)</f>
        <v>0</v>
      </c>
      <c r="AV49" s="22">
        <f>IFERROR(VLOOKUP($AL49,'Rutland Water parkrun'!$J:$L,3,FALSE),0)</f>
        <v>0</v>
      </c>
      <c r="AW49" s="22">
        <f>IFERROR(VLOOKUP($AL49,'Great Eastern Run'!$J:$L,3,FALSE),0)</f>
        <v>0</v>
      </c>
      <c r="AX49" s="22">
        <f>IFERROR(VLOOKUP($AL49,'Fen 10'!$J:$L,3,FALSE),0)</f>
        <v>0</v>
      </c>
      <c r="AY49" s="22">
        <f>IFERROR(VLOOKUP($AL49,'The George Munday 10k'!$L:$O,4,FALSE),0)</f>
        <v>0</v>
      </c>
      <c r="AZ49" s="21">
        <f t="shared" si="13"/>
        <v>96</v>
      </c>
      <c r="BA49" s="21">
        <f t="shared" si="14"/>
        <v>2</v>
      </c>
      <c r="BB49" s="73">
        <f t="shared" si="8"/>
        <v>40</v>
      </c>
    </row>
    <row r="50" spans="2:54" x14ac:dyDescent="0.2">
      <c r="B50" s="20" t="s">
        <v>277</v>
      </c>
      <c r="C50" s="22">
        <f>IFERROR(VLOOKUP($B50,'Folksworth 15'!$B:$D,3,FALSE),0)</f>
        <v>0</v>
      </c>
      <c r="D50" s="22">
        <f>IFERROR(VLOOKUP($B50,'Dirt Run Irchester 7.5k'!$B:$D,3,FALSE),0)</f>
        <v>0</v>
      </c>
      <c r="E50" s="22">
        <f>IFERROR(VLOOKUP($B50,'Burghley 7'!$B:$D,3,FALSE),0)</f>
        <v>0</v>
      </c>
      <c r="F50" s="22">
        <f>IFERROR(VLOOKUP($B50,'King''s Cliffe Trail 10k'!$B:$D,3,FALSE),0)</f>
        <v>0</v>
      </c>
      <c r="G50" s="22">
        <f>IFERROR(VLOOKUP($B50,'Langtoft 10k'!B:F,3,FALSE),0)</f>
        <v>0</v>
      </c>
      <c r="H50" s="22">
        <f>IFERROR(VLOOKUP($B50,'The Grim Reaper 10 Mile'!$B:$D,3,FALSE),0)</f>
        <v>0</v>
      </c>
      <c r="I50" s="22">
        <f>IFERROR(VLOOKUP($B50,'Nene Valley Trail 10 Mile'!B:D,3,FALSE),0)</f>
        <v>0</v>
      </c>
      <c r="J50" s="22">
        <f>IFERROR(VLOOKUP($B50,'Whissendine 6ix'!$B:$D,3,FALSE),0)</f>
        <v>0</v>
      </c>
      <c r="K50" s="22">
        <f>IFERROR(VLOOKUP($B50,'Ponton Plod 10k'!$B:$D,3,FALSE),0)</f>
        <v>0</v>
      </c>
      <c r="L50" s="22">
        <f>IFERROR(VLOOKUP($B50,'Rutland Water parkrun'!$B:$D,3,FALSE),0)</f>
        <v>0</v>
      </c>
      <c r="M50" s="22">
        <f>IFERROR(VLOOKUP($B50,'Great Eastern Run'!$B:$D,3,FALSE),0)</f>
        <v>41</v>
      </c>
      <c r="N50" s="22">
        <f>IFERROR(VLOOKUP($B50,'Fen 10'!$B:$D,3,FALSE),0)</f>
        <v>0</v>
      </c>
      <c r="O50" s="22">
        <f>IFERROR(VLOOKUP($B50,'The George Munday 10k'!B:E,4,FALSE),0)</f>
        <v>0</v>
      </c>
      <c r="P50" s="21">
        <f t="shared" si="9"/>
        <v>41</v>
      </c>
      <c r="Q50" s="21">
        <f t="shared" si="10"/>
        <v>1</v>
      </c>
      <c r="R50" s="72">
        <f t="shared" si="6"/>
        <v>41</v>
      </c>
      <c r="T50" s="20" t="s">
        <v>59</v>
      </c>
      <c r="U50" s="22">
        <f>IFERROR(VLOOKUP($T50,'Folksworth 15'!$F:$H,3,FALSE),0)</f>
        <v>45</v>
      </c>
      <c r="V50" s="22">
        <f>IFERROR(VLOOKUP($T50,'Dirt Run Irchester 7.5k'!$F:$H,3,FALSE),0)</f>
        <v>0</v>
      </c>
      <c r="W50" s="22">
        <f>IFERROR(VLOOKUP($T50,'Burghley 7'!$F:$H,3,FALSE),0)</f>
        <v>0</v>
      </c>
      <c r="X50" s="22">
        <f>IFERROR(VLOOKUP($T50,'King''s Cliffe Trail 10k'!$F:$H,3,FALSE),0)</f>
        <v>0</v>
      </c>
      <c r="Y50" s="22">
        <f>IFERROR(VLOOKUP($T50,'Langtoft 10k'!F:H,3,FALSE),0)</f>
        <v>0</v>
      </c>
      <c r="Z50" s="22">
        <f>IFERROR(VLOOKUP($T50,'The Grim Reaper 10 Mile'!$F:$H,3,FALSE),0)</f>
        <v>0</v>
      </c>
      <c r="AA50" s="22">
        <f>IFERROR(VLOOKUP($T50,'Nene Valley Trail 10 Mile'!$F:$H,3,FALSE),0)</f>
        <v>0</v>
      </c>
      <c r="AB50" s="22">
        <f>IFERROR(VLOOKUP($T50,'Whissendine 6ix'!$F:$H,3,FALSE),0)</f>
        <v>0</v>
      </c>
      <c r="AC50" s="22">
        <f>IFERROR(VLOOKUP($T50,'Ponton Plod 10k'!$F:$H,3,FALSE),0)</f>
        <v>0</v>
      </c>
      <c r="AD50" s="22">
        <f>IFERROR(VLOOKUP($T50,'Rutland Water parkrun'!$F:$H,3,FALSE),0)</f>
        <v>0</v>
      </c>
      <c r="AE50" s="22">
        <f>IFERROR(VLOOKUP($T50,'Great Eastern Run'!$F:$H,3,FALSE),0)</f>
        <v>0</v>
      </c>
      <c r="AF50" s="22">
        <f>IFERROR(VLOOKUP($T50,'Fen 10'!$F:$H,3,FALSE),0)</f>
        <v>0</v>
      </c>
      <c r="AG50" s="22">
        <f>IFERROR(VLOOKUP($T50,'The George Munday 10k'!$G:$J,4,FALSE),0)</f>
        <v>0</v>
      </c>
      <c r="AH50" s="21">
        <f t="shared" si="11"/>
        <v>45</v>
      </c>
      <c r="AI50" s="21">
        <f t="shared" si="12"/>
        <v>1</v>
      </c>
      <c r="AJ50" s="73">
        <f t="shared" si="7"/>
        <v>41</v>
      </c>
      <c r="AL50" s="10" t="s">
        <v>122</v>
      </c>
      <c r="AM50" s="22">
        <f>IFERROR(VLOOKUP($AL50,'Folksworth 15'!$J:$L,3,FALSE),0)</f>
        <v>0</v>
      </c>
      <c r="AN50" s="22">
        <f>IFERROR(VLOOKUP($AL50,'Dirt Run Irchester 7.5k'!$J:$L,3,FALSE),0)</f>
        <v>0</v>
      </c>
      <c r="AO50" s="22">
        <f>IFERROR(VLOOKUP($AL50,'Burghley 7'!$J:$L,3,FALSE),0)</f>
        <v>30</v>
      </c>
      <c r="AP50" s="22">
        <f>IFERROR(VLOOKUP($AL50,'King''s Cliffe Trail 10k'!$J:$L,3,FALSE),0)</f>
        <v>0</v>
      </c>
      <c r="AQ50" s="22">
        <f>IFERROR(VLOOKUP($AL50,'Langtoft 10k'!J:L,3,FALSE),0)</f>
        <v>0</v>
      </c>
      <c r="AR50" s="22">
        <f>IFERROR(VLOOKUP($AL50,'The Grim Reaper 10 Mile'!$J:$L,3,FALSE),0)</f>
        <v>0</v>
      </c>
      <c r="AS50" s="22">
        <f>IFERROR(VLOOKUP($AL50,'Nene Valley Trail 10 Mile'!$J:$L,3,FALSE),0)</f>
        <v>0</v>
      </c>
      <c r="AT50" s="22">
        <f>IFERROR(VLOOKUP($AL50,'Whissendine 6ix'!$J:$L,3,FALSE),0)</f>
        <v>35</v>
      </c>
      <c r="AU50" s="22">
        <f>IFERROR(VLOOKUP($AL50,'Ponton Plod 10k'!$J:$L,3,FALSE),0)</f>
        <v>0</v>
      </c>
      <c r="AV50" s="22">
        <f>IFERROR(VLOOKUP($AL50,'Rutland Water parkrun'!$J:$L,3,FALSE),0)</f>
        <v>30</v>
      </c>
      <c r="AW50" s="22">
        <f>IFERROR(VLOOKUP($AL50,'Great Eastern Run'!$J:$L,3,FALSE),0)</f>
        <v>0</v>
      </c>
      <c r="AX50" s="22">
        <f>IFERROR(VLOOKUP($AL50,'Fen 10'!$J:$L,3,FALSE),0)</f>
        <v>0</v>
      </c>
      <c r="AY50" s="22">
        <f>IFERROR(VLOOKUP($AL50,'The George Munday 10k'!$L:$O,4,FALSE),0)</f>
        <v>0</v>
      </c>
      <c r="AZ50" s="21">
        <f t="shared" si="13"/>
        <v>95</v>
      </c>
      <c r="BA50" s="21">
        <f t="shared" si="14"/>
        <v>3</v>
      </c>
      <c r="BB50" s="73">
        <f t="shared" si="8"/>
        <v>41</v>
      </c>
    </row>
    <row r="51" spans="2:54" x14ac:dyDescent="0.2">
      <c r="B51" s="20" t="s">
        <v>210</v>
      </c>
      <c r="C51" s="22">
        <f>IFERROR(VLOOKUP($B51,'Folksworth 15'!$B:$D,3,FALSE),0)</f>
        <v>0</v>
      </c>
      <c r="D51" s="22">
        <f>IFERROR(VLOOKUP($B51,'Dirt Run Irchester 7.5k'!$B:$D,3,FALSE),0)</f>
        <v>0</v>
      </c>
      <c r="E51" s="22">
        <f>IFERROR(VLOOKUP($B51,'Burghley 7'!$B:$D,3,FALSE),0)</f>
        <v>0</v>
      </c>
      <c r="F51" s="22">
        <f>IFERROR(VLOOKUP($B51,'King''s Cliffe Trail 10k'!$B:$D,3,FALSE),0)</f>
        <v>0</v>
      </c>
      <c r="G51" s="22">
        <f>IFERROR(VLOOKUP($B51,'Langtoft 10k'!B:F,3,FALSE),0)</f>
        <v>0</v>
      </c>
      <c r="H51" s="22">
        <f>IFERROR(VLOOKUP($B51,'The Grim Reaper 10 Mile'!$B:$D,3,FALSE),0)</f>
        <v>0</v>
      </c>
      <c r="I51" s="22">
        <f>IFERROR(VLOOKUP($B51,'Nene Valley Trail 10 Mile'!B:D,3,FALSE),0)</f>
        <v>0</v>
      </c>
      <c r="J51" s="22">
        <f>IFERROR(VLOOKUP($B51,'Whissendine 6ix'!$B:$D,3,FALSE),0)</f>
        <v>0</v>
      </c>
      <c r="K51" s="22">
        <f>IFERROR(VLOOKUP($B51,'Ponton Plod 10k'!$B:$D,3,FALSE),0)</f>
        <v>0</v>
      </c>
      <c r="L51" s="22">
        <f>IFERROR(VLOOKUP($B51,'Rutland Water parkrun'!$B:$D,3,FALSE),0)</f>
        <v>41</v>
      </c>
      <c r="M51" s="22">
        <f>IFERROR(VLOOKUP($B51,'Great Eastern Run'!$B:$D,3,FALSE),0)</f>
        <v>0</v>
      </c>
      <c r="N51" s="22">
        <f>IFERROR(VLOOKUP($B51,'Fen 10'!$B:$D,3,FALSE),0)</f>
        <v>0</v>
      </c>
      <c r="O51" s="22">
        <f>IFERROR(VLOOKUP($B51,'The George Munday 10k'!B:E,4,FALSE),0)</f>
        <v>0</v>
      </c>
      <c r="P51" s="21">
        <f t="shared" si="9"/>
        <v>41</v>
      </c>
      <c r="Q51" s="21">
        <f t="shared" si="10"/>
        <v>1</v>
      </c>
      <c r="R51" s="72">
        <f t="shared" si="6"/>
        <v>41</v>
      </c>
      <c r="T51" s="10" t="s">
        <v>236</v>
      </c>
      <c r="U51" s="22">
        <f>IFERROR(VLOOKUP($T51,'Folksworth 15'!$F:$H,3,FALSE),0)</f>
        <v>0</v>
      </c>
      <c r="V51" s="22">
        <f>IFERROR(VLOOKUP($T51,'Dirt Run Irchester 7.5k'!$F:$H,3,FALSE),0)</f>
        <v>0</v>
      </c>
      <c r="W51" s="22">
        <f>IFERROR(VLOOKUP($T51,'Burghley 7'!$F:$H,3,FALSE),0)</f>
        <v>0</v>
      </c>
      <c r="X51" s="22">
        <f>IFERROR(VLOOKUP($T51,'King''s Cliffe Trail 10k'!$F:$H,3,FALSE),0)</f>
        <v>0</v>
      </c>
      <c r="Y51" s="22">
        <f>IFERROR(VLOOKUP($T51,'Langtoft 10k'!F:H,3,FALSE),0)</f>
        <v>0</v>
      </c>
      <c r="Z51" s="22">
        <f>IFERROR(VLOOKUP($T51,'The Grim Reaper 10 Mile'!$F:$H,3,FALSE),0)</f>
        <v>0</v>
      </c>
      <c r="AA51" s="22">
        <f>IFERROR(VLOOKUP($T51,'Nene Valley Trail 10 Mile'!$F:$H,3,FALSE),0)</f>
        <v>0</v>
      </c>
      <c r="AB51" s="22">
        <f>IFERROR(VLOOKUP($T51,'Whissendine 6ix'!$F:$H,3,FALSE),0)</f>
        <v>0</v>
      </c>
      <c r="AC51" s="22">
        <f>IFERROR(VLOOKUP($T51,'Ponton Plod 10k'!$F:$H,3,FALSE),0)</f>
        <v>0</v>
      </c>
      <c r="AD51" s="22">
        <f>IFERROR(VLOOKUP($T51,'Rutland Water parkrun'!$F:$H,3,FALSE),0)</f>
        <v>44</v>
      </c>
      <c r="AE51" s="22">
        <f>IFERROR(VLOOKUP($T51,'Great Eastern Run'!$F:$H,3,FALSE),0)</f>
        <v>0</v>
      </c>
      <c r="AF51" s="22">
        <f>IFERROR(VLOOKUP($T51,'Fen 10'!$F:$H,3,FALSE),0)</f>
        <v>0</v>
      </c>
      <c r="AG51" s="22">
        <f>IFERROR(VLOOKUP($T51,'The George Munday 10k'!$G:$J,4,FALSE),0)</f>
        <v>0</v>
      </c>
      <c r="AH51" s="21">
        <f t="shared" si="11"/>
        <v>44</v>
      </c>
      <c r="AI51" s="21">
        <f t="shared" si="12"/>
        <v>1</v>
      </c>
      <c r="AJ51" s="73">
        <f t="shared" si="7"/>
        <v>42</v>
      </c>
      <c r="AL51" s="10" t="s">
        <v>208</v>
      </c>
      <c r="AM51" s="22">
        <f>IFERROR(VLOOKUP($AL51,'Folksworth 15'!$J:$L,3,FALSE),0)</f>
        <v>0</v>
      </c>
      <c r="AN51" s="22">
        <f>IFERROR(VLOOKUP($AL51,'Dirt Run Irchester 7.5k'!$J:$L,3,FALSE),0)</f>
        <v>0</v>
      </c>
      <c r="AO51" s="22">
        <f>IFERROR(VLOOKUP($AL51,'Burghley 7'!$J:$L,3,FALSE),0)</f>
        <v>0</v>
      </c>
      <c r="AP51" s="22">
        <f>IFERROR(VLOOKUP($AL51,'King''s Cliffe Trail 10k'!$J:$L,3,FALSE),0)</f>
        <v>0</v>
      </c>
      <c r="AQ51" s="22">
        <f>IFERROR(VLOOKUP($AL51,'Langtoft 10k'!J:L,3,FALSE),0)</f>
        <v>0</v>
      </c>
      <c r="AR51" s="22">
        <f>IFERROR(VLOOKUP($AL51,'The Grim Reaper 10 Mile'!$J:$L,3,FALSE),0)</f>
        <v>0</v>
      </c>
      <c r="AS51" s="22">
        <f>IFERROR(VLOOKUP($AL51,'Nene Valley Trail 10 Mile'!$J:$L,3,FALSE),0)</f>
        <v>0</v>
      </c>
      <c r="AT51" s="22">
        <f>IFERROR(VLOOKUP($AL51,'Whissendine 6ix'!$J:$L,3,FALSE),0)</f>
        <v>0</v>
      </c>
      <c r="AU51" s="22">
        <f>IFERROR(VLOOKUP($AL51,'Ponton Plod 10k'!$J:$L,3,FALSE),0)</f>
        <v>49</v>
      </c>
      <c r="AV51" s="22">
        <f>IFERROR(VLOOKUP($AL51,'Rutland Water parkrun'!$J:$L,3,FALSE),0)</f>
        <v>0</v>
      </c>
      <c r="AW51" s="22">
        <f>IFERROR(VLOOKUP($AL51,'Great Eastern Run'!$J:$L,3,FALSE),0)</f>
        <v>45</v>
      </c>
      <c r="AX51" s="22">
        <f>IFERROR(VLOOKUP($AL51,'Fen 10'!$J:$L,3,FALSE),0)</f>
        <v>0</v>
      </c>
      <c r="AY51" s="22">
        <f>IFERROR(VLOOKUP($AL51,'The George Munday 10k'!$L:$O,4,FALSE),0)</f>
        <v>0</v>
      </c>
      <c r="AZ51" s="21">
        <f t="shared" si="13"/>
        <v>94</v>
      </c>
      <c r="BA51" s="21">
        <f t="shared" si="14"/>
        <v>2</v>
      </c>
      <c r="BB51" s="73">
        <f t="shared" si="8"/>
        <v>42</v>
      </c>
    </row>
    <row r="52" spans="2:54" x14ac:dyDescent="0.2">
      <c r="B52" s="20" t="s">
        <v>211</v>
      </c>
      <c r="C52" s="22">
        <f>IFERROR(VLOOKUP($B52,'Folksworth 15'!$B:$D,3,FALSE),0)</f>
        <v>0</v>
      </c>
      <c r="D52" s="22">
        <f>IFERROR(VLOOKUP($B52,'Dirt Run Irchester 7.5k'!$B:$D,3,FALSE),0)</f>
        <v>0</v>
      </c>
      <c r="E52" s="22">
        <f>IFERROR(VLOOKUP($B52,'Burghley 7'!$B:$D,3,FALSE),0)</f>
        <v>0</v>
      </c>
      <c r="F52" s="22">
        <f>IFERROR(VLOOKUP($B52,'King''s Cliffe Trail 10k'!$B:$D,3,FALSE),0)</f>
        <v>0</v>
      </c>
      <c r="G52" s="22">
        <f>IFERROR(VLOOKUP($B52,'Langtoft 10k'!B:F,3,FALSE),0)</f>
        <v>0</v>
      </c>
      <c r="H52" s="22">
        <f>IFERROR(VLOOKUP($B52,'The Grim Reaper 10 Mile'!$B:$D,3,FALSE),0)</f>
        <v>0</v>
      </c>
      <c r="I52" s="22">
        <f>IFERROR(VLOOKUP($B52,'Nene Valley Trail 10 Mile'!B:D,3,FALSE),0)</f>
        <v>0</v>
      </c>
      <c r="J52" s="22">
        <f>IFERROR(VLOOKUP($B52,'Whissendine 6ix'!$B:$D,3,FALSE),0)</f>
        <v>0</v>
      </c>
      <c r="K52" s="22">
        <f>IFERROR(VLOOKUP($B52,'Ponton Plod 10k'!$B:$D,3,FALSE),0)</f>
        <v>0</v>
      </c>
      <c r="L52" s="22">
        <f>IFERROR(VLOOKUP($B52,'Rutland Water parkrun'!$B:$D,3,FALSE),0)</f>
        <v>40</v>
      </c>
      <c r="M52" s="22">
        <f>IFERROR(VLOOKUP($B52,'Great Eastern Run'!$B:$D,3,FALSE),0)</f>
        <v>0</v>
      </c>
      <c r="N52" s="22">
        <f>IFERROR(VLOOKUP($B52,'Fen 10'!$B:$D,3,FALSE),0)</f>
        <v>0</v>
      </c>
      <c r="O52" s="22">
        <f>IFERROR(VLOOKUP($B52,'The George Munday 10k'!B:E,4,FALSE),0)</f>
        <v>0</v>
      </c>
      <c r="P52" s="21">
        <f t="shared" si="9"/>
        <v>40</v>
      </c>
      <c r="Q52" s="21">
        <f t="shared" si="10"/>
        <v>1</v>
      </c>
      <c r="R52" s="72">
        <f t="shared" si="6"/>
        <v>43</v>
      </c>
      <c r="T52" s="10" t="s">
        <v>182</v>
      </c>
      <c r="U52" s="22">
        <f>IFERROR(VLOOKUP($T52,'Folksworth 15'!$F:$H,3,FALSE),0)</f>
        <v>0</v>
      </c>
      <c r="V52" s="22">
        <f>IFERROR(VLOOKUP($T52,'Dirt Run Irchester 7.5k'!$F:$H,3,FALSE),0)</f>
        <v>0</v>
      </c>
      <c r="W52" s="22">
        <f>IFERROR(VLOOKUP($T52,'Burghley 7'!$F:$H,3,FALSE),0)</f>
        <v>0</v>
      </c>
      <c r="X52" s="22">
        <f>IFERROR(VLOOKUP($T52,'King''s Cliffe Trail 10k'!$F:$H,3,FALSE),0)</f>
        <v>0</v>
      </c>
      <c r="Y52" s="22">
        <f>IFERROR(VLOOKUP($T52,'Langtoft 10k'!F:H,3,FALSE),0)</f>
        <v>43</v>
      </c>
      <c r="Z52" s="22">
        <f>IFERROR(VLOOKUP($T52,'The Grim Reaper 10 Mile'!$F:$H,3,FALSE),0)</f>
        <v>0</v>
      </c>
      <c r="AA52" s="22">
        <f>IFERROR(VLOOKUP($T52,'Nene Valley Trail 10 Mile'!$F:$H,3,FALSE),0)</f>
        <v>0</v>
      </c>
      <c r="AB52" s="22">
        <f>IFERROR(VLOOKUP($T52,'Whissendine 6ix'!$F:$H,3,FALSE),0)</f>
        <v>0</v>
      </c>
      <c r="AC52" s="22">
        <f>IFERROR(VLOOKUP($T52,'Ponton Plod 10k'!$F:$H,3,FALSE),0)</f>
        <v>0</v>
      </c>
      <c r="AD52" s="22">
        <f>IFERROR(VLOOKUP($T52,'Rutland Water parkrun'!$F:$H,3,FALSE),0)</f>
        <v>0</v>
      </c>
      <c r="AE52" s="22">
        <f>IFERROR(VLOOKUP($T52,'Great Eastern Run'!$F:$H,3,FALSE),0)</f>
        <v>0</v>
      </c>
      <c r="AF52" s="22">
        <f>IFERROR(VLOOKUP($T52,'Fen 10'!$F:$H,3,FALSE),0)</f>
        <v>0</v>
      </c>
      <c r="AG52" s="22">
        <f>IFERROR(VLOOKUP($T52,'The George Munday 10k'!$G:$J,4,FALSE),0)</f>
        <v>0</v>
      </c>
      <c r="AH52" s="21">
        <f t="shared" si="11"/>
        <v>43</v>
      </c>
      <c r="AI52" s="21">
        <f t="shared" si="12"/>
        <v>1</v>
      </c>
      <c r="AJ52" s="73">
        <f t="shared" si="7"/>
        <v>43</v>
      </c>
      <c r="AL52" s="10" t="s">
        <v>134</v>
      </c>
      <c r="AM52" s="22">
        <f>IFERROR(VLOOKUP($AL52,'Folksworth 15'!$J:$L,3,FALSE),0)</f>
        <v>0</v>
      </c>
      <c r="AN52" s="22">
        <f>IFERROR(VLOOKUP($AL52,'Dirt Run Irchester 7.5k'!$J:$L,3,FALSE),0)</f>
        <v>0</v>
      </c>
      <c r="AO52" s="22">
        <f>IFERROR(VLOOKUP($AL52,'Burghley 7'!$J:$L,3,FALSE),0)</f>
        <v>32</v>
      </c>
      <c r="AP52" s="22">
        <f>IFERROR(VLOOKUP($AL52,'King''s Cliffe Trail 10k'!$J:$L,3,FALSE),0)</f>
        <v>0</v>
      </c>
      <c r="AQ52" s="22">
        <f>IFERROR(VLOOKUP($AL52,'Langtoft 10k'!J:L,3,FALSE),0)</f>
        <v>0</v>
      </c>
      <c r="AR52" s="22">
        <f>IFERROR(VLOOKUP($AL52,'The Grim Reaper 10 Mile'!$J:$L,3,FALSE),0)</f>
        <v>0</v>
      </c>
      <c r="AS52" s="22">
        <f>IFERROR(VLOOKUP($AL52,'Nene Valley Trail 10 Mile'!$J:$L,3,FALSE),0)</f>
        <v>0</v>
      </c>
      <c r="AT52" s="22">
        <f>IFERROR(VLOOKUP($AL52,'Whissendine 6ix'!$J:$L,3,FALSE),0)</f>
        <v>0</v>
      </c>
      <c r="AU52" s="22">
        <f>IFERROR(VLOOKUP($AL52,'Ponton Plod 10k'!$J:$L,3,FALSE),0)</f>
        <v>0</v>
      </c>
      <c r="AV52" s="22">
        <f>IFERROR(VLOOKUP($AL52,'Rutland Water parkrun'!$J:$L,3,FALSE),0)</f>
        <v>32</v>
      </c>
      <c r="AW52" s="22">
        <f>IFERROR(VLOOKUP($AL52,'Great Eastern Run'!$J:$L,3,FALSE),0)</f>
        <v>30</v>
      </c>
      <c r="AX52" s="22">
        <f>IFERROR(VLOOKUP($AL52,'Fen 10'!$J:$L,3,FALSE),0)</f>
        <v>0</v>
      </c>
      <c r="AY52" s="22">
        <f>IFERROR(VLOOKUP($AL52,'The George Munday 10k'!$L:$O,4,FALSE),0)</f>
        <v>0</v>
      </c>
      <c r="AZ52" s="21">
        <f t="shared" si="13"/>
        <v>94</v>
      </c>
      <c r="BA52" s="21">
        <f t="shared" si="14"/>
        <v>3</v>
      </c>
      <c r="BB52" s="73">
        <f t="shared" si="8"/>
        <v>42</v>
      </c>
    </row>
    <row r="53" spans="2:54" x14ac:dyDescent="0.2">
      <c r="B53" s="10" t="s">
        <v>180</v>
      </c>
      <c r="C53" s="22">
        <f>IFERROR(VLOOKUP($B53,'Folksworth 15'!$B:$D,3,FALSE),0)</f>
        <v>0</v>
      </c>
      <c r="D53" s="22">
        <f>IFERROR(VLOOKUP($B53,'Dirt Run Irchester 7.5k'!$B:$D,3,FALSE),0)</f>
        <v>0</v>
      </c>
      <c r="E53" s="22">
        <f>IFERROR(VLOOKUP($B53,'Burghley 7'!$B:$D,3,FALSE),0)</f>
        <v>0</v>
      </c>
      <c r="F53" s="22">
        <f>IFERROR(VLOOKUP($B53,'King''s Cliffe Trail 10k'!$B:$D,3,FALSE),0)</f>
        <v>0</v>
      </c>
      <c r="G53" s="22">
        <f>IFERROR(VLOOKUP($B53,'Langtoft 10k'!B:F,3,FALSE),0)</f>
        <v>40</v>
      </c>
      <c r="H53" s="22">
        <f>IFERROR(VLOOKUP($B53,'The Grim Reaper 10 Mile'!$B:$D,3,FALSE),0)</f>
        <v>0</v>
      </c>
      <c r="I53" s="22">
        <f>IFERROR(VLOOKUP($B53,'Nene Valley Trail 10 Mile'!B:D,3,FALSE),0)</f>
        <v>0</v>
      </c>
      <c r="J53" s="22">
        <f>IFERROR(VLOOKUP($B53,'Whissendine 6ix'!$B:$D,3,FALSE),0)</f>
        <v>0</v>
      </c>
      <c r="K53" s="22">
        <f>IFERROR(VLOOKUP($B53,'Ponton Plod 10k'!$B:$D,3,FALSE),0)</f>
        <v>0</v>
      </c>
      <c r="L53" s="22">
        <f>IFERROR(VLOOKUP($B53,'Rutland Water parkrun'!$B:$D,3,FALSE),0)</f>
        <v>0</v>
      </c>
      <c r="M53" s="22">
        <f>IFERROR(VLOOKUP($B53,'Great Eastern Run'!$B:$D,3,FALSE),0)</f>
        <v>0</v>
      </c>
      <c r="N53" s="22">
        <f>IFERROR(VLOOKUP($B53,'Fen 10'!$B:$D,3,FALSE),0)</f>
        <v>0</v>
      </c>
      <c r="O53" s="22">
        <f>IFERROR(VLOOKUP($B53,'The George Munday 10k'!B:E,4,FALSE),0)</f>
        <v>0</v>
      </c>
      <c r="P53" s="21">
        <f t="shared" si="9"/>
        <v>40</v>
      </c>
      <c r="Q53" s="21">
        <f t="shared" si="10"/>
        <v>1</v>
      </c>
      <c r="R53" s="72">
        <f t="shared" si="6"/>
        <v>43</v>
      </c>
      <c r="T53" s="20" t="s">
        <v>271</v>
      </c>
      <c r="U53" s="22">
        <f>IFERROR(VLOOKUP($T53,'Folksworth 15'!$F:$H,3,FALSE),0)</f>
        <v>0</v>
      </c>
      <c r="V53" s="22">
        <f>IFERROR(VLOOKUP($T53,'Dirt Run Irchester 7.5k'!$F:$H,3,FALSE),0)</f>
        <v>0</v>
      </c>
      <c r="W53" s="22">
        <f>IFERROR(VLOOKUP($T53,'Burghley 7'!$F:$H,3,FALSE),0)</f>
        <v>0</v>
      </c>
      <c r="X53" s="22">
        <f>IFERROR(VLOOKUP($T53,'King''s Cliffe Trail 10k'!$F:$H,3,FALSE),0)</f>
        <v>0</v>
      </c>
      <c r="Y53" s="22">
        <f>IFERROR(VLOOKUP($T53,'Langtoft 10k'!F:H,3,FALSE),0)</f>
        <v>0</v>
      </c>
      <c r="Z53" s="22">
        <f>IFERROR(VLOOKUP($T53,'The Grim Reaper 10 Mile'!$F:$H,3,FALSE),0)</f>
        <v>0</v>
      </c>
      <c r="AA53" s="22">
        <f>IFERROR(VLOOKUP($T53,'Nene Valley Trail 10 Mile'!$F:$H,3,FALSE),0)</f>
        <v>0</v>
      </c>
      <c r="AB53" s="22">
        <f>IFERROR(VLOOKUP($T53,'Whissendine 6ix'!$F:$H,3,FALSE),0)</f>
        <v>0</v>
      </c>
      <c r="AC53" s="22">
        <f>IFERROR(VLOOKUP($T53,'Ponton Plod 10k'!$F:$H,3,FALSE),0)</f>
        <v>0</v>
      </c>
      <c r="AD53" s="22">
        <f>IFERROR(VLOOKUP($T53,'Rutland Water parkrun'!$F:$H,3,FALSE),0)</f>
        <v>0</v>
      </c>
      <c r="AE53" s="22">
        <f>IFERROR(VLOOKUP($T53,'Great Eastern Run'!$F:$H,3,FALSE),0)</f>
        <v>42</v>
      </c>
      <c r="AF53" s="22">
        <f>IFERROR(VLOOKUP($T53,'Fen 10'!$F:$H,3,FALSE),0)</f>
        <v>0</v>
      </c>
      <c r="AG53" s="22">
        <f>IFERROR(VLOOKUP($T53,'The George Munday 10k'!$G:$J,4,FALSE),0)</f>
        <v>0</v>
      </c>
      <c r="AH53" s="21">
        <f t="shared" si="11"/>
        <v>42</v>
      </c>
      <c r="AI53" s="21">
        <f t="shared" si="12"/>
        <v>1</v>
      </c>
      <c r="AJ53" s="73">
        <f t="shared" si="7"/>
        <v>44</v>
      </c>
      <c r="AL53" s="10" t="s">
        <v>178</v>
      </c>
      <c r="AM53" s="22">
        <f>IFERROR(VLOOKUP($AL53,'Folksworth 15'!$J:$L,3,FALSE),0)</f>
        <v>0</v>
      </c>
      <c r="AN53" s="22">
        <f>IFERROR(VLOOKUP($AL53,'Dirt Run Irchester 7.5k'!$J:$L,3,FALSE),0)</f>
        <v>0</v>
      </c>
      <c r="AO53" s="22">
        <f>IFERROR(VLOOKUP($AL53,'Burghley 7'!$J:$L,3,FALSE),0)</f>
        <v>0</v>
      </c>
      <c r="AP53" s="22">
        <f>IFERROR(VLOOKUP($AL53,'King''s Cliffe Trail 10k'!$J:$L,3,FALSE),0)</f>
        <v>0</v>
      </c>
      <c r="AQ53" s="22">
        <f>IFERROR(VLOOKUP($AL53,'Langtoft 10k'!J:L,3,FALSE),0)</f>
        <v>32</v>
      </c>
      <c r="AR53" s="22">
        <f>IFERROR(VLOOKUP($AL53,'The Grim Reaper 10 Mile'!$J:$L,3,FALSE),0)</f>
        <v>0</v>
      </c>
      <c r="AS53" s="22">
        <f>IFERROR(VLOOKUP($AL53,'Nene Valley Trail 10 Mile'!$J:$L,3,FALSE),0)</f>
        <v>0</v>
      </c>
      <c r="AT53" s="22">
        <f>IFERROR(VLOOKUP($AL53,'Whissendine 6ix'!$J:$L,3,FALSE),0)</f>
        <v>0</v>
      </c>
      <c r="AU53" s="22">
        <f>IFERROR(VLOOKUP($AL53,'Ponton Plod 10k'!$J:$L,3,FALSE),0)</f>
        <v>0</v>
      </c>
      <c r="AV53" s="22">
        <f>IFERROR(VLOOKUP($AL53,'Rutland Water parkrun'!$J:$L,3,FALSE),0)</f>
        <v>30</v>
      </c>
      <c r="AW53" s="22">
        <f>IFERROR(VLOOKUP($AL53,'Great Eastern Run'!$J:$L,3,FALSE),0)</f>
        <v>30</v>
      </c>
      <c r="AX53" s="22">
        <f>IFERROR(VLOOKUP($AL53,'Fen 10'!$J:$L,3,FALSE),0)</f>
        <v>0</v>
      </c>
      <c r="AY53" s="22">
        <f>IFERROR(VLOOKUP($AL53,'The George Munday 10k'!$L:$O,4,FALSE),0)</f>
        <v>0</v>
      </c>
      <c r="AZ53" s="21">
        <f t="shared" si="13"/>
        <v>92</v>
      </c>
      <c r="BA53" s="21">
        <f t="shared" si="14"/>
        <v>3</v>
      </c>
      <c r="BB53" s="73">
        <f t="shared" si="8"/>
        <v>44</v>
      </c>
    </row>
    <row r="54" spans="2:54" x14ac:dyDescent="0.2">
      <c r="B54" s="20" t="s">
        <v>266</v>
      </c>
      <c r="C54" s="22">
        <f>IFERROR(VLOOKUP($B54,'Folksworth 15'!$B:$D,3,FALSE),0)</f>
        <v>0</v>
      </c>
      <c r="D54" s="22">
        <f>IFERROR(VLOOKUP($B54,'Dirt Run Irchester 7.5k'!$B:$D,3,FALSE),0)</f>
        <v>0</v>
      </c>
      <c r="E54" s="22">
        <f>IFERROR(VLOOKUP($B54,'Burghley 7'!$B:$D,3,FALSE),0)</f>
        <v>0</v>
      </c>
      <c r="F54" s="22">
        <f>IFERROR(VLOOKUP($B54,'King''s Cliffe Trail 10k'!$B:$D,3,FALSE),0)</f>
        <v>0</v>
      </c>
      <c r="G54" s="22">
        <f>IFERROR(VLOOKUP($B54,'Langtoft 10k'!B:F,3,FALSE),0)</f>
        <v>0</v>
      </c>
      <c r="H54" s="22">
        <f>IFERROR(VLOOKUP($B54,'The Grim Reaper 10 Mile'!$B:$D,3,FALSE),0)</f>
        <v>0</v>
      </c>
      <c r="I54" s="22">
        <f>IFERROR(VLOOKUP($B54,'Nene Valley Trail 10 Mile'!B:D,3,FALSE),0)</f>
        <v>0</v>
      </c>
      <c r="J54" s="22">
        <f>IFERROR(VLOOKUP($B54,'Whissendine 6ix'!$B:$D,3,FALSE),0)</f>
        <v>0</v>
      </c>
      <c r="K54" s="22">
        <f>IFERROR(VLOOKUP($B54,'Ponton Plod 10k'!$B:$D,3,FALSE),0)</f>
        <v>0</v>
      </c>
      <c r="L54" s="22">
        <f>IFERROR(VLOOKUP($B54,'Rutland Water parkrun'!$B:$D,3,FALSE),0)</f>
        <v>0</v>
      </c>
      <c r="M54" s="22">
        <f>IFERROR(VLOOKUP($B54,'Great Eastern Run'!$B:$D,3,FALSE),0)</f>
        <v>40</v>
      </c>
      <c r="N54" s="22">
        <f>IFERROR(VLOOKUP($B54,'Fen 10'!$B:$D,3,FALSE),0)</f>
        <v>0</v>
      </c>
      <c r="O54" s="22">
        <f>IFERROR(VLOOKUP($B54,'The George Munday 10k'!B:E,4,FALSE),0)</f>
        <v>0</v>
      </c>
      <c r="P54" s="21">
        <f t="shared" si="9"/>
        <v>40</v>
      </c>
      <c r="Q54" s="21">
        <f t="shared" si="10"/>
        <v>1</v>
      </c>
      <c r="R54" s="72">
        <f t="shared" si="6"/>
        <v>43</v>
      </c>
      <c r="T54" s="20" t="s">
        <v>276</v>
      </c>
      <c r="U54" s="22">
        <f>IFERROR(VLOOKUP($T54,'Folksworth 15'!$F:$H,3,FALSE),0)</f>
        <v>0</v>
      </c>
      <c r="V54" s="22">
        <f>IFERROR(VLOOKUP($T54,'Dirt Run Irchester 7.5k'!$F:$H,3,FALSE),0)</f>
        <v>0</v>
      </c>
      <c r="W54" s="22">
        <f>IFERROR(VLOOKUP($T54,'Burghley 7'!$F:$H,3,FALSE),0)</f>
        <v>0</v>
      </c>
      <c r="X54" s="22">
        <f>IFERROR(VLOOKUP($T54,'King''s Cliffe Trail 10k'!$F:$H,3,FALSE),0)</f>
        <v>0</v>
      </c>
      <c r="Y54" s="22">
        <f>IFERROR(VLOOKUP($T54,'Langtoft 10k'!F:H,3,FALSE),0)</f>
        <v>0</v>
      </c>
      <c r="Z54" s="22">
        <f>IFERROR(VLOOKUP($T54,'The Grim Reaper 10 Mile'!$F:$H,3,FALSE),0)</f>
        <v>0</v>
      </c>
      <c r="AA54" s="22">
        <f>IFERROR(VLOOKUP($T54,'Nene Valley Trail 10 Mile'!$F:$H,3,FALSE),0)</f>
        <v>0</v>
      </c>
      <c r="AB54" s="22">
        <f>IFERROR(VLOOKUP($T54,'Whissendine 6ix'!$F:$H,3,FALSE),0)</f>
        <v>0</v>
      </c>
      <c r="AC54" s="22">
        <f>IFERROR(VLOOKUP($T54,'Ponton Plod 10k'!$F:$H,3,FALSE),0)</f>
        <v>0</v>
      </c>
      <c r="AD54" s="22">
        <f>IFERROR(VLOOKUP($T54,'Rutland Water parkrun'!$F:$H,3,FALSE),0)</f>
        <v>0</v>
      </c>
      <c r="AE54" s="22">
        <f>IFERROR(VLOOKUP($T54,'Great Eastern Run'!$F:$H,3,FALSE),0)</f>
        <v>41</v>
      </c>
      <c r="AF54" s="22">
        <f>IFERROR(VLOOKUP($T54,'Fen 10'!$F:$H,3,FALSE),0)</f>
        <v>0</v>
      </c>
      <c r="AG54" s="22">
        <f>IFERROR(VLOOKUP($T54,'The George Munday 10k'!$G:$J,4,FALSE),0)</f>
        <v>0</v>
      </c>
      <c r="AH54" s="21">
        <f t="shared" si="11"/>
        <v>41</v>
      </c>
      <c r="AI54" s="21">
        <f t="shared" si="12"/>
        <v>1</v>
      </c>
      <c r="AJ54" s="73">
        <f t="shared" si="7"/>
        <v>45</v>
      </c>
      <c r="AL54" s="10" t="s">
        <v>148</v>
      </c>
      <c r="AM54" s="22">
        <f>IFERROR(VLOOKUP($AL54,'Folksworth 15'!$J:$L,3,FALSE),0)</f>
        <v>0</v>
      </c>
      <c r="AN54" s="22">
        <f>IFERROR(VLOOKUP($AL54,'Dirt Run Irchester 7.5k'!$J:$L,3,FALSE),0)</f>
        <v>0</v>
      </c>
      <c r="AO54" s="22">
        <f>IFERROR(VLOOKUP($AL54,'Burghley 7'!$J:$L,3,FALSE),0)</f>
        <v>0</v>
      </c>
      <c r="AP54" s="22">
        <f>IFERROR(VLOOKUP($AL54,'King''s Cliffe Trail 10k'!$J:$L,3,FALSE),0)</f>
        <v>30</v>
      </c>
      <c r="AQ54" s="22">
        <f>IFERROR(VLOOKUP($AL54,'Langtoft 10k'!J:L,3,FALSE),0)</f>
        <v>0</v>
      </c>
      <c r="AR54" s="22">
        <f>IFERROR(VLOOKUP($AL54,'The Grim Reaper 10 Mile'!$J:$L,3,FALSE),0)</f>
        <v>0</v>
      </c>
      <c r="AS54" s="22">
        <f>IFERROR(VLOOKUP($AL54,'Nene Valley Trail 10 Mile'!$J:$L,3,FALSE),0)</f>
        <v>32</v>
      </c>
      <c r="AT54" s="22">
        <f>IFERROR(VLOOKUP($AL54,'Whissendine 6ix'!$J:$L,3,FALSE),0)</f>
        <v>0</v>
      </c>
      <c r="AU54" s="22">
        <f>IFERROR(VLOOKUP($AL54,'Ponton Plod 10k'!$J:$L,3,FALSE),0)</f>
        <v>0</v>
      </c>
      <c r="AV54" s="22">
        <f>IFERROR(VLOOKUP($AL54,'Rutland Water parkrun'!$J:$L,3,FALSE),0)</f>
        <v>0</v>
      </c>
      <c r="AW54" s="22">
        <f>IFERROR(VLOOKUP($AL54,'Great Eastern Run'!$J:$L,3,FALSE),0)</f>
        <v>30</v>
      </c>
      <c r="AX54" s="22">
        <f>IFERROR(VLOOKUP($AL54,'Fen 10'!$J:$L,3,FALSE),0)</f>
        <v>0</v>
      </c>
      <c r="AY54" s="22">
        <f>IFERROR(VLOOKUP($AL54,'The George Munday 10k'!$L:$O,4,FALSE),0)</f>
        <v>0</v>
      </c>
      <c r="AZ54" s="21">
        <f t="shared" si="13"/>
        <v>92</v>
      </c>
      <c r="BA54" s="21">
        <f t="shared" si="14"/>
        <v>3</v>
      </c>
      <c r="BB54" s="73">
        <f t="shared" si="8"/>
        <v>44</v>
      </c>
    </row>
    <row r="55" spans="2:54" x14ac:dyDescent="0.2">
      <c r="B55" s="20" t="s">
        <v>267</v>
      </c>
      <c r="C55" s="22">
        <f>IFERROR(VLOOKUP($B55,'Folksworth 15'!$B:$D,3,FALSE),0)</f>
        <v>0</v>
      </c>
      <c r="D55" s="22">
        <f>IFERROR(VLOOKUP($B55,'Dirt Run Irchester 7.5k'!$B:$D,3,FALSE),0)</f>
        <v>0</v>
      </c>
      <c r="E55" s="22">
        <f>IFERROR(VLOOKUP($B55,'Burghley 7'!$B:$D,3,FALSE),0)</f>
        <v>0</v>
      </c>
      <c r="F55" s="22">
        <f>IFERROR(VLOOKUP($B55,'King''s Cliffe Trail 10k'!$B:$D,3,FALSE),0)</f>
        <v>0</v>
      </c>
      <c r="G55" s="22">
        <f>IFERROR(VLOOKUP($B55,'Langtoft 10k'!B:F,3,FALSE),0)</f>
        <v>0</v>
      </c>
      <c r="H55" s="22">
        <f>IFERROR(VLOOKUP($B55,'The Grim Reaper 10 Mile'!$B:$D,3,FALSE),0)</f>
        <v>0</v>
      </c>
      <c r="I55" s="22">
        <f>IFERROR(VLOOKUP($B55,'Nene Valley Trail 10 Mile'!B:D,3,FALSE),0)</f>
        <v>0</v>
      </c>
      <c r="J55" s="22">
        <f>IFERROR(VLOOKUP($B55,'Whissendine 6ix'!$B:$D,3,FALSE),0)</f>
        <v>0</v>
      </c>
      <c r="K55" s="22">
        <f>IFERROR(VLOOKUP($B55,'Ponton Plod 10k'!$B:$D,3,FALSE),0)</f>
        <v>0</v>
      </c>
      <c r="L55" s="22">
        <f>IFERROR(VLOOKUP($B55,'Rutland Water parkrun'!$B:$D,3,FALSE),0)</f>
        <v>0</v>
      </c>
      <c r="M55" s="22">
        <f>IFERROR(VLOOKUP($B55,'Great Eastern Run'!$B:$D,3,FALSE),0)</f>
        <v>39</v>
      </c>
      <c r="N55" s="22">
        <f>IFERROR(VLOOKUP($B55,'Fen 10'!$B:$D,3,FALSE),0)</f>
        <v>0</v>
      </c>
      <c r="O55" s="22">
        <f>IFERROR(VLOOKUP($B55,'The George Munday 10k'!B:E,4,FALSE),0)</f>
        <v>0</v>
      </c>
      <c r="P55" s="21">
        <f t="shared" si="9"/>
        <v>39</v>
      </c>
      <c r="Q55" s="21">
        <f t="shared" si="10"/>
        <v>1</v>
      </c>
      <c r="R55" s="72">
        <f t="shared" si="6"/>
        <v>46</v>
      </c>
      <c r="T55" s="10" t="s">
        <v>28</v>
      </c>
      <c r="U55" s="22">
        <f>IFERROR(VLOOKUP($T55,'Folksworth 15'!$F:$H,3,FALSE),0)</f>
        <v>40</v>
      </c>
      <c r="V55" s="22">
        <f>IFERROR(VLOOKUP($T55,'Dirt Run Irchester 7.5k'!$F:$H,3,FALSE),0)</f>
        <v>0</v>
      </c>
      <c r="W55" s="22">
        <f>IFERROR(VLOOKUP($T55,'Burghley 7'!$F:$H,3,FALSE),0)</f>
        <v>0</v>
      </c>
      <c r="X55" s="22">
        <f>IFERROR(VLOOKUP($T55,'King''s Cliffe Trail 10k'!$F:$H,3,FALSE),0)</f>
        <v>0</v>
      </c>
      <c r="Y55" s="22">
        <f>IFERROR(VLOOKUP($T55,'Langtoft 10k'!F:H,3,FALSE),0)</f>
        <v>0</v>
      </c>
      <c r="Z55" s="22">
        <f>IFERROR(VLOOKUP($T55,'The Grim Reaper 10 Mile'!$F:$H,3,FALSE),0)</f>
        <v>0</v>
      </c>
      <c r="AA55" s="22">
        <f>IFERROR(VLOOKUP($T55,'Nene Valley Trail 10 Mile'!$F:$H,3,FALSE),0)</f>
        <v>0</v>
      </c>
      <c r="AB55" s="22">
        <f>IFERROR(VLOOKUP($T55,'Whissendine 6ix'!$F:$H,3,FALSE),0)</f>
        <v>0</v>
      </c>
      <c r="AC55" s="22">
        <f>IFERROR(VLOOKUP($T55,'Ponton Plod 10k'!$F:$H,3,FALSE),0)</f>
        <v>0</v>
      </c>
      <c r="AD55" s="22">
        <f>IFERROR(VLOOKUP($T55,'Rutland Water parkrun'!$F:$H,3,FALSE),0)</f>
        <v>0</v>
      </c>
      <c r="AE55" s="22">
        <f>IFERROR(VLOOKUP($T55,'Great Eastern Run'!$F:$H,3,FALSE),0)</f>
        <v>0</v>
      </c>
      <c r="AF55" s="22">
        <f>IFERROR(VLOOKUP($T55,'Fen 10'!$F:$H,3,FALSE),0)</f>
        <v>0</v>
      </c>
      <c r="AG55" s="22">
        <f>IFERROR(VLOOKUP($T55,'The George Munday 10k'!$G:$J,4,FALSE),0)</f>
        <v>0</v>
      </c>
      <c r="AH55" s="21">
        <f t="shared" si="11"/>
        <v>40</v>
      </c>
      <c r="AI55" s="21">
        <f t="shared" si="12"/>
        <v>1</v>
      </c>
      <c r="AJ55" s="73">
        <f t="shared" si="7"/>
        <v>46</v>
      </c>
      <c r="AL55" s="10" t="s">
        <v>60</v>
      </c>
      <c r="AM55" s="22">
        <f>IFERROR(VLOOKUP($AL55,'Folksworth 15'!$J:$L,3,FALSE),0)</f>
        <v>30</v>
      </c>
      <c r="AN55" s="22">
        <f>IFERROR(VLOOKUP($AL55,'Dirt Run Irchester 7.5k'!$J:$L,3,FALSE),0)</f>
        <v>0</v>
      </c>
      <c r="AO55" s="22">
        <f>IFERROR(VLOOKUP($AL55,'Burghley 7'!$J:$L,3,FALSE),0)</f>
        <v>0</v>
      </c>
      <c r="AP55" s="22">
        <f>IFERROR(VLOOKUP($AL55,'King''s Cliffe Trail 10k'!$J:$L,3,FALSE),0)</f>
        <v>0</v>
      </c>
      <c r="AQ55" s="22">
        <f>IFERROR(VLOOKUP($AL55,'Langtoft 10k'!J:L,3,FALSE),0)</f>
        <v>0</v>
      </c>
      <c r="AR55" s="22">
        <f>IFERROR(VLOOKUP($AL55,'The Grim Reaper 10 Mile'!$J:$L,3,FALSE),0)</f>
        <v>0</v>
      </c>
      <c r="AS55" s="22">
        <f>IFERROR(VLOOKUP($AL55,'Nene Valley Trail 10 Mile'!$J:$L,3,FALSE),0)</f>
        <v>0</v>
      </c>
      <c r="AT55" s="22">
        <f>IFERROR(VLOOKUP($AL55,'Whissendine 6ix'!$J:$L,3,FALSE),0)</f>
        <v>32</v>
      </c>
      <c r="AU55" s="22">
        <f>IFERROR(VLOOKUP($AL55,'Ponton Plod 10k'!$J:$L,3,FALSE),0)</f>
        <v>0</v>
      </c>
      <c r="AV55" s="22">
        <f>IFERROR(VLOOKUP($AL55,'Rutland Water parkrun'!$J:$L,3,FALSE),0)</f>
        <v>0</v>
      </c>
      <c r="AW55" s="22">
        <f>IFERROR(VLOOKUP($AL55,'Great Eastern Run'!$J:$L,3,FALSE),0)</f>
        <v>30</v>
      </c>
      <c r="AX55" s="22">
        <f>IFERROR(VLOOKUP($AL55,'Fen 10'!$J:$L,3,FALSE),0)</f>
        <v>0</v>
      </c>
      <c r="AY55" s="22">
        <f>IFERROR(VLOOKUP($AL55,'The George Munday 10k'!$L:$O,4,FALSE),0)</f>
        <v>0</v>
      </c>
      <c r="AZ55" s="21">
        <f t="shared" si="13"/>
        <v>92</v>
      </c>
      <c r="BA55" s="21">
        <f t="shared" si="14"/>
        <v>3</v>
      </c>
      <c r="BB55" s="73">
        <f t="shared" si="8"/>
        <v>44</v>
      </c>
    </row>
    <row r="56" spans="2:54" x14ac:dyDescent="0.2">
      <c r="B56" s="20" t="s">
        <v>113</v>
      </c>
      <c r="C56" s="22">
        <f>IFERROR(VLOOKUP($B56,'Folksworth 15'!$B:$D,3,FALSE),0)</f>
        <v>0</v>
      </c>
      <c r="D56" s="22">
        <f>IFERROR(VLOOKUP($B56,'Dirt Run Irchester 7.5k'!$B:$D,3,FALSE),0)</f>
        <v>0</v>
      </c>
      <c r="E56" s="22">
        <f>IFERROR(VLOOKUP($B56,'Burghley 7'!$B:$D,3,FALSE),0)</f>
        <v>39</v>
      </c>
      <c r="F56" s="22">
        <f>IFERROR(VLOOKUP($B56,'King''s Cliffe Trail 10k'!$B:$D,3,FALSE),0)</f>
        <v>0</v>
      </c>
      <c r="G56" s="22">
        <f>IFERROR(VLOOKUP($B56,'Langtoft 10k'!B:F,3,FALSE),0)</f>
        <v>0</v>
      </c>
      <c r="H56" s="22">
        <f>IFERROR(VLOOKUP($B56,'The Grim Reaper 10 Mile'!$B:$D,3,FALSE),0)</f>
        <v>0</v>
      </c>
      <c r="I56" s="22">
        <f>IFERROR(VLOOKUP($B56,'Nene Valley Trail 10 Mile'!B:D,3,FALSE),0)</f>
        <v>0</v>
      </c>
      <c r="J56" s="22">
        <f>IFERROR(VLOOKUP($B56,'Whissendine 6ix'!$B:$D,3,FALSE),0)</f>
        <v>0</v>
      </c>
      <c r="K56" s="22">
        <f>IFERROR(VLOOKUP($B56,'Ponton Plod 10k'!$B:$D,3,FALSE),0)</f>
        <v>0</v>
      </c>
      <c r="L56" s="22">
        <f>IFERROR(VLOOKUP($B56,'Rutland Water parkrun'!$B:$D,3,FALSE),0)</f>
        <v>0</v>
      </c>
      <c r="M56" s="22">
        <f>IFERROR(VLOOKUP($B56,'Great Eastern Run'!$B:$D,3,FALSE),0)</f>
        <v>0</v>
      </c>
      <c r="N56" s="22">
        <f>IFERROR(VLOOKUP($B56,'Fen 10'!$B:$D,3,FALSE),0)</f>
        <v>0</v>
      </c>
      <c r="O56" s="22">
        <f>IFERROR(VLOOKUP($B56,'The George Munday 10k'!B:E,4,FALSE),0)</f>
        <v>0</v>
      </c>
      <c r="P56" s="21">
        <f t="shared" si="9"/>
        <v>39</v>
      </c>
      <c r="Q56" s="21">
        <f t="shared" si="10"/>
        <v>1</v>
      </c>
      <c r="R56" s="72">
        <f t="shared" si="6"/>
        <v>46</v>
      </c>
      <c r="T56" s="10" t="s">
        <v>125</v>
      </c>
      <c r="U56" s="22">
        <f>IFERROR(VLOOKUP($T56,'Folksworth 15'!$F:$H,3,FALSE),0)</f>
        <v>0</v>
      </c>
      <c r="V56" s="22">
        <f>IFERROR(VLOOKUP($T56,'Dirt Run Irchester 7.5k'!$F:$H,3,FALSE),0)</f>
        <v>0</v>
      </c>
      <c r="W56" s="22">
        <f>IFERROR(VLOOKUP($T56,'Burghley 7'!$F:$H,3,FALSE),0)</f>
        <v>39</v>
      </c>
      <c r="X56" s="22">
        <f>IFERROR(VLOOKUP($T56,'King''s Cliffe Trail 10k'!$F:$H,3,FALSE),0)</f>
        <v>0</v>
      </c>
      <c r="Y56" s="22">
        <f>IFERROR(VLOOKUP($T56,'Langtoft 10k'!F:H,3,FALSE),0)</f>
        <v>0</v>
      </c>
      <c r="Z56" s="22">
        <f>IFERROR(VLOOKUP($T56,'The Grim Reaper 10 Mile'!$F:$H,3,FALSE),0)</f>
        <v>0</v>
      </c>
      <c r="AA56" s="22">
        <f>IFERROR(VLOOKUP($T56,'Nene Valley Trail 10 Mile'!$F:$H,3,FALSE),0)</f>
        <v>0</v>
      </c>
      <c r="AB56" s="22">
        <f>IFERROR(VLOOKUP($T56,'Whissendine 6ix'!$F:$H,3,FALSE),0)</f>
        <v>0</v>
      </c>
      <c r="AC56" s="22">
        <f>IFERROR(VLOOKUP($T56,'Ponton Plod 10k'!$F:$H,3,FALSE),0)</f>
        <v>0</v>
      </c>
      <c r="AD56" s="22">
        <f>IFERROR(VLOOKUP($T56,'Rutland Water parkrun'!$F:$H,3,FALSE),0)</f>
        <v>0</v>
      </c>
      <c r="AE56" s="22">
        <f>IFERROR(VLOOKUP($T56,'Great Eastern Run'!$F:$H,3,FALSE),0)</f>
        <v>0</v>
      </c>
      <c r="AF56" s="22">
        <f>IFERROR(VLOOKUP($T56,'Fen 10'!$F:$H,3,FALSE),0)</f>
        <v>0</v>
      </c>
      <c r="AG56" s="22">
        <f>IFERROR(VLOOKUP($T56,'The George Munday 10k'!$G:$J,4,FALSE),0)</f>
        <v>0</v>
      </c>
      <c r="AH56" s="21">
        <f t="shared" si="11"/>
        <v>39</v>
      </c>
      <c r="AI56" s="21">
        <f t="shared" si="12"/>
        <v>1</v>
      </c>
      <c r="AJ56" s="73">
        <f t="shared" si="7"/>
        <v>47</v>
      </c>
      <c r="AL56" s="10" t="s">
        <v>175</v>
      </c>
      <c r="AM56" s="22">
        <f>IFERROR(VLOOKUP($AL56,'Folksworth 15'!$J:$L,3,FALSE),0)</f>
        <v>0</v>
      </c>
      <c r="AN56" s="22">
        <f>IFERROR(VLOOKUP($AL56,'Dirt Run Irchester 7.5k'!$J:$L,3,FALSE),0)</f>
        <v>0</v>
      </c>
      <c r="AO56" s="22">
        <f>IFERROR(VLOOKUP($AL56,'Burghley 7'!$J:$L,3,FALSE),0)</f>
        <v>0</v>
      </c>
      <c r="AP56" s="22">
        <f>IFERROR(VLOOKUP($AL56,'King''s Cliffe Trail 10k'!$J:$L,3,FALSE),0)</f>
        <v>31</v>
      </c>
      <c r="AQ56" s="22">
        <f>IFERROR(VLOOKUP($AL56,'Langtoft 10k'!J:L,3,FALSE),0)</f>
        <v>30</v>
      </c>
      <c r="AR56" s="22">
        <f>IFERROR(VLOOKUP($AL56,'The Grim Reaper 10 Mile'!$J:$L,3,FALSE),0)</f>
        <v>0</v>
      </c>
      <c r="AS56" s="22">
        <f>IFERROR(VLOOKUP($AL56,'Nene Valley Trail 10 Mile'!$J:$L,3,FALSE),0)</f>
        <v>0</v>
      </c>
      <c r="AT56" s="22">
        <f>IFERROR(VLOOKUP($AL56,'Whissendine 6ix'!$J:$L,3,FALSE),0)</f>
        <v>0</v>
      </c>
      <c r="AU56" s="22">
        <f>IFERROR(VLOOKUP($AL56,'Ponton Plod 10k'!$J:$L,3,FALSE),0)</f>
        <v>0</v>
      </c>
      <c r="AV56" s="22">
        <f>IFERROR(VLOOKUP($AL56,'Rutland Water parkrun'!$J:$L,3,FALSE),0)</f>
        <v>30</v>
      </c>
      <c r="AW56" s="22">
        <f>IFERROR(VLOOKUP($AL56,'Great Eastern Run'!$J:$L,3,FALSE),0)</f>
        <v>0</v>
      </c>
      <c r="AX56" s="22">
        <f>IFERROR(VLOOKUP($AL56,'Fen 10'!$J:$L,3,FALSE),0)</f>
        <v>0</v>
      </c>
      <c r="AY56" s="22">
        <f>IFERROR(VLOOKUP($AL56,'The George Munday 10k'!$L:$O,4,FALSE),0)</f>
        <v>0</v>
      </c>
      <c r="AZ56" s="21">
        <f t="shared" si="13"/>
        <v>91</v>
      </c>
      <c r="BA56" s="21">
        <f t="shared" si="14"/>
        <v>3</v>
      </c>
      <c r="BB56" s="73">
        <f t="shared" si="8"/>
        <v>47</v>
      </c>
    </row>
    <row r="57" spans="2:54" x14ac:dyDescent="0.2">
      <c r="B57" s="10" t="s">
        <v>202</v>
      </c>
      <c r="C57" s="22">
        <f>IFERROR(VLOOKUP($B57,'Folksworth 15'!$B:$D,3,FALSE),0)</f>
        <v>0</v>
      </c>
      <c r="D57" s="22">
        <f>IFERROR(VLOOKUP($B57,'Dirt Run Irchester 7.5k'!$B:$D,3,FALSE),0)</f>
        <v>0</v>
      </c>
      <c r="E57" s="22">
        <f>IFERROR(VLOOKUP($B57,'Burghley 7'!$B:$D,3,FALSE),0)</f>
        <v>0</v>
      </c>
      <c r="F57" s="22">
        <f>IFERROR(VLOOKUP($B57,'King''s Cliffe Trail 10k'!$B:$D,3,FALSE),0)</f>
        <v>0</v>
      </c>
      <c r="G57" s="22">
        <f>IFERROR(VLOOKUP($B57,'Langtoft 10k'!B:F,3,FALSE),0)</f>
        <v>0</v>
      </c>
      <c r="H57" s="22">
        <f>IFERROR(VLOOKUP($B57,'The Grim Reaper 10 Mile'!$B:$D,3,FALSE),0)</f>
        <v>0</v>
      </c>
      <c r="I57" s="22">
        <f>IFERROR(VLOOKUP($B57,'Nene Valley Trail 10 Mile'!B:D,3,FALSE),0)</f>
        <v>38</v>
      </c>
      <c r="J57" s="22">
        <f>IFERROR(VLOOKUP($B57,'Whissendine 6ix'!$B:$D,3,FALSE),0)</f>
        <v>0</v>
      </c>
      <c r="K57" s="22">
        <f>IFERROR(VLOOKUP($B57,'Ponton Plod 10k'!$B:$D,3,FALSE),0)</f>
        <v>0</v>
      </c>
      <c r="L57" s="22">
        <f>IFERROR(VLOOKUP($B57,'Rutland Water parkrun'!$B:$D,3,FALSE),0)</f>
        <v>0</v>
      </c>
      <c r="M57" s="22">
        <f>IFERROR(VLOOKUP($B57,'Great Eastern Run'!$B:$D,3,FALSE),0)</f>
        <v>0</v>
      </c>
      <c r="N57" s="22">
        <f>IFERROR(VLOOKUP($B57,'Fen 10'!$B:$D,3,FALSE),0)</f>
        <v>0</v>
      </c>
      <c r="O57" s="22">
        <f>IFERROR(VLOOKUP($B57,'The George Munday 10k'!B:E,4,FALSE),0)</f>
        <v>0</v>
      </c>
      <c r="P57" s="21">
        <f t="shared" si="9"/>
        <v>38</v>
      </c>
      <c r="Q57" s="21">
        <f t="shared" si="10"/>
        <v>1</v>
      </c>
      <c r="R57" s="72">
        <f t="shared" si="6"/>
        <v>48</v>
      </c>
      <c r="T57" s="10" t="s">
        <v>126</v>
      </c>
      <c r="U57" s="22">
        <f>IFERROR(VLOOKUP($T57,'Folksworth 15'!$F:$H,3,FALSE),0)</f>
        <v>0</v>
      </c>
      <c r="V57" s="22">
        <f>IFERROR(VLOOKUP($T57,'Dirt Run Irchester 7.5k'!$F:$H,3,FALSE),0)</f>
        <v>0</v>
      </c>
      <c r="W57" s="22">
        <f>IFERROR(VLOOKUP($T57,'Burghley 7'!$F:$H,3,FALSE),0)</f>
        <v>38</v>
      </c>
      <c r="X57" s="22">
        <f>IFERROR(VLOOKUP($T57,'King''s Cliffe Trail 10k'!$F:$H,3,FALSE),0)</f>
        <v>0</v>
      </c>
      <c r="Y57" s="22">
        <f>IFERROR(VLOOKUP($T57,'Langtoft 10k'!F:H,3,FALSE),0)</f>
        <v>0</v>
      </c>
      <c r="Z57" s="22">
        <f>IFERROR(VLOOKUP($T57,'The Grim Reaper 10 Mile'!$F:$H,3,FALSE),0)</f>
        <v>0</v>
      </c>
      <c r="AA57" s="22">
        <f>IFERROR(VLOOKUP($T57,'Nene Valley Trail 10 Mile'!$F:$H,3,FALSE),0)</f>
        <v>0</v>
      </c>
      <c r="AB57" s="22">
        <f>IFERROR(VLOOKUP($T57,'Whissendine 6ix'!$F:$H,3,FALSE),0)</f>
        <v>0</v>
      </c>
      <c r="AC57" s="22">
        <f>IFERROR(VLOOKUP($T57,'Ponton Plod 10k'!$F:$H,3,FALSE),0)</f>
        <v>0</v>
      </c>
      <c r="AD57" s="22">
        <f>IFERROR(VLOOKUP($T57,'Rutland Water parkrun'!$F:$H,3,FALSE),0)</f>
        <v>0</v>
      </c>
      <c r="AE57" s="22">
        <f>IFERROR(VLOOKUP($T57,'Great Eastern Run'!$F:$H,3,FALSE),0)</f>
        <v>0</v>
      </c>
      <c r="AF57" s="22">
        <f>IFERROR(VLOOKUP($T57,'Fen 10'!$F:$H,3,FALSE),0)</f>
        <v>0</v>
      </c>
      <c r="AG57" s="22">
        <f>IFERROR(VLOOKUP($T57,'The George Munday 10k'!$G:$J,4,FALSE),0)</f>
        <v>0</v>
      </c>
      <c r="AH57" s="21">
        <f t="shared" si="11"/>
        <v>38</v>
      </c>
      <c r="AI57" s="21">
        <f t="shared" si="12"/>
        <v>1</v>
      </c>
      <c r="AJ57" s="73">
        <f t="shared" si="7"/>
        <v>48</v>
      </c>
      <c r="AL57" s="10" t="s">
        <v>42</v>
      </c>
      <c r="AM57" s="22">
        <f>IFERROR(VLOOKUP($AL57,'Folksworth 15'!$J:$L,3,FALSE),0)</f>
        <v>30</v>
      </c>
      <c r="AN57" s="22">
        <f>IFERROR(VLOOKUP($AL57,'Dirt Run Irchester 7.5k'!$J:$L,3,FALSE),0)</f>
        <v>0</v>
      </c>
      <c r="AO57" s="22">
        <f>IFERROR(VLOOKUP($AL57,'Burghley 7'!$J:$L,3,FALSE),0)</f>
        <v>0</v>
      </c>
      <c r="AP57" s="22">
        <f>IFERROR(VLOOKUP($AL57,'King''s Cliffe Trail 10k'!$J:$L,3,FALSE),0)</f>
        <v>0</v>
      </c>
      <c r="AQ57" s="22">
        <f>IFERROR(VLOOKUP($AL57,'Langtoft 10k'!J:L,3,FALSE),0)</f>
        <v>0</v>
      </c>
      <c r="AR57" s="22">
        <f>IFERROR(VLOOKUP($AL57,'The Grim Reaper 10 Mile'!$J:$L,3,FALSE),0)</f>
        <v>0</v>
      </c>
      <c r="AS57" s="22">
        <f>IFERROR(VLOOKUP($AL57,'Nene Valley Trail 10 Mile'!$J:$L,3,FALSE),0)</f>
        <v>0</v>
      </c>
      <c r="AT57" s="22">
        <f>IFERROR(VLOOKUP($AL57,'Whissendine 6ix'!$J:$L,3,FALSE),0)</f>
        <v>30</v>
      </c>
      <c r="AU57" s="22">
        <f>IFERROR(VLOOKUP($AL57,'Ponton Plod 10k'!$J:$L,3,FALSE),0)</f>
        <v>0</v>
      </c>
      <c r="AV57" s="22">
        <f>IFERROR(VLOOKUP($AL57,'Rutland Water parkrun'!$J:$L,3,FALSE),0)</f>
        <v>30</v>
      </c>
      <c r="AW57" s="22">
        <f>IFERROR(VLOOKUP($AL57,'Great Eastern Run'!$J:$L,3,FALSE),0)</f>
        <v>0</v>
      </c>
      <c r="AX57" s="22">
        <f>IFERROR(VLOOKUP($AL57,'Fen 10'!$J:$L,3,FALSE),0)</f>
        <v>0</v>
      </c>
      <c r="AY57" s="22">
        <f>IFERROR(VLOOKUP($AL57,'The George Munday 10k'!$L:$O,4,FALSE),0)</f>
        <v>0</v>
      </c>
      <c r="AZ57" s="21">
        <f t="shared" si="13"/>
        <v>90</v>
      </c>
      <c r="BA57" s="21">
        <f t="shared" si="14"/>
        <v>3</v>
      </c>
      <c r="BB57" s="73">
        <f t="shared" si="8"/>
        <v>48</v>
      </c>
    </row>
    <row r="58" spans="2:54" x14ac:dyDescent="0.2">
      <c r="B58" s="20" t="s">
        <v>268</v>
      </c>
      <c r="C58" s="22">
        <f>IFERROR(VLOOKUP($B58,'Folksworth 15'!$B:$D,3,FALSE),0)</f>
        <v>0</v>
      </c>
      <c r="D58" s="22">
        <f>IFERROR(VLOOKUP($B58,'Dirt Run Irchester 7.5k'!$B:$D,3,FALSE),0)</f>
        <v>0</v>
      </c>
      <c r="E58" s="22">
        <f>IFERROR(VLOOKUP($B58,'Burghley 7'!$B:$D,3,FALSE),0)</f>
        <v>0</v>
      </c>
      <c r="F58" s="22">
        <f>IFERROR(VLOOKUP($B58,'King''s Cliffe Trail 10k'!$B:$D,3,FALSE),0)</f>
        <v>0</v>
      </c>
      <c r="G58" s="22">
        <f>IFERROR(VLOOKUP($B58,'Langtoft 10k'!B:F,3,FALSE),0)</f>
        <v>0</v>
      </c>
      <c r="H58" s="22">
        <f>IFERROR(VLOOKUP($B58,'The Grim Reaper 10 Mile'!$B:$D,3,FALSE),0)</f>
        <v>0</v>
      </c>
      <c r="I58" s="22">
        <f>IFERROR(VLOOKUP($B58,'Nene Valley Trail 10 Mile'!B:D,3,FALSE),0)</f>
        <v>0</v>
      </c>
      <c r="J58" s="22">
        <f>IFERROR(VLOOKUP($B58,'Whissendine 6ix'!$B:$D,3,FALSE),0)</f>
        <v>0</v>
      </c>
      <c r="K58" s="22">
        <f>IFERROR(VLOOKUP($B58,'Ponton Plod 10k'!$B:$D,3,FALSE),0)</f>
        <v>0</v>
      </c>
      <c r="L58" s="22">
        <f>IFERROR(VLOOKUP($B58,'Rutland Water parkrun'!$B:$D,3,FALSE),0)</f>
        <v>0</v>
      </c>
      <c r="M58" s="22">
        <f>IFERROR(VLOOKUP($B58,'Great Eastern Run'!$B:$D,3,FALSE),0)</f>
        <v>38</v>
      </c>
      <c r="N58" s="22">
        <f>IFERROR(VLOOKUP($B58,'Fen 10'!$B:$D,3,FALSE),0)</f>
        <v>0</v>
      </c>
      <c r="O58" s="22">
        <f>IFERROR(VLOOKUP($B58,'The George Munday 10k'!B:E,4,FALSE),0)</f>
        <v>0</v>
      </c>
      <c r="P58" s="21">
        <f t="shared" si="9"/>
        <v>38</v>
      </c>
      <c r="Q58" s="21">
        <f t="shared" si="10"/>
        <v>1</v>
      </c>
      <c r="R58" s="72">
        <f t="shared" si="6"/>
        <v>48</v>
      </c>
      <c r="T58" s="20" t="s">
        <v>184</v>
      </c>
      <c r="U58" s="22">
        <f>IFERROR(VLOOKUP($T58,'Folksworth 15'!$F:$H,3,FALSE),0)</f>
        <v>0</v>
      </c>
      <c r="V58" s="22">
        <f>IFERROR(VLOOKUP($T58,'Dirt Run Irchester 7.5k'!$F:$H,3,FALSE),0)</f>
        <v>0</v>
      </c>
      <c r="W58" s="22">
        <f>IFERROR(VLOOKUP($T58,'Burghley 7'!$F:$H,3,FALSE),0)</f>
        <v>0</v>
      </c>
      <c r="X58" s="22">
        <f>IFERROR(VLOOKUP($T58,'King''s Cliffe Trail 10k'!$F:$H,3,FALSE),0)</f>
        <v>0</v>
      </c>
      <c r="Y58" s="22">
        <f>IFERROR(VLOOKUP($T58,'Langtoft 10k'!F:H,3,FALSE),0)</f>
        <v>38</v>
      </c>
      <c r="Z58" s="22">
        <f>IFERROR(VLOOKUP($T58,'The Grim Reaper 10 Mile'!$F:$H,3,FALSE),0)</f>
        <v>0</v>
      </c>
      <c r="AA58" s="22">
        <f>IFERROR(VLOOKUP($T58,'Nene Valley Trail 10 Mile'!$F:$H,3,FALSE),0)</f>
        <v>0</v>
      </c>
      <c r="AB58" s="22">
        <f>IFERROR(VLOOKUP($T58,'Whissendine 6ix'!$F:$H,3,FALSE),0)</f>
        <v>0</v>
      </c>
      <c r="AC58" s="22">
        <f>IFERROR(VLOOKUP($T58,'Ponton Plod 10k'!$F:$H,3,FALSE),0)</f>
        <v>0</v>
      </c>
      <c r="AD58" s="22">
        <f>IFERROR(VLOOKUP($T58,'Rutland Water parkrun'!$F:$H,3,FALSE),0)</f>
        <v>0</v>
      </c>
      <c r="AE58" s="22">
        <f>IFERROR(VLOOKUP($T58,'Great Eastern Run'!$F:$H,3,FALSE),0)</f>
        <v>0</v>
      </c>
      <c r="AF58" s="22">
        <f>IFERROR(VLOOKUP($T58,'Fen 10'!$F:$H,3,FALSE),0)</f>
        <v>0</v>
      </c>
      <c r="AG58" s="22">
        <f>IFERROR(VLOOKUP($T58,'The George Munday 10k'!$G:$J,4,FALSE),0)</f>
        <v>0</v>
      </c>
      <c r="AH58" s="21">
        <f t="shared" si="11"/>
        <v>38</v>
      </c>
      <c r="AI58" s="21">
        <f t="shared" si="12"/>
        <v>1</v>
      </c>
      <c r="AJ58" s="73">
        <f t="shared" si="7"/>
        <v>48</v>
      </c>
      <c r="AL58" s="10" t="s">
        <v>101</v>
      </c>
      <c r="AM58" s="22">
        <f>IFERROR(VLOOKUP($AL58,'Folksworth 15'!$J:$L,3,FALSE),0)</f>
        <v>30</v>
      </c>
      <c r="AN58" s="22">
        <f>IFERROR(VLOOKUP($AL58,'Dirt Run Irchester 7.5k'!$J:$L,3,FALSE),0)</f>
        <v>0</v>
      </c>
      <c r="AO58" s="22">
        <f>IFERROR(VLOOKUP($AL58,'Burghley 7'!$J:$L,3,FALSE),0)</f>
        <v>0</v>
      </c>
      <c r="AP58" s="22">
        <f>IFERROR(VLOOKUP($AL58,'King''s Cliffe Trail 10k'!$J:$L,3,FALSE),0)</f>
        <v>30</v>
      </c>
      <c r="AQ58" s="22">
        <f>IFERROR(VLOOKUP($AL58,'Langtoft 10k'!J:L,3,FALSE),0)</f>
        <v>0</v>
      </c>
      <c r="AR58" s="22">
        <f>IFERROR(VLOOKUP($AL58,'The Grim Reaper 10 Mile'!$J:$L,3,FALSE),0)</f>
        <v>0</v>
      </c>
      <c r="AS58" s="22">
        <f>IFERROR(VLOOKUP($AL58,'Nene Valley Trail 10 Mile'!$J:$L,3,FALSE),0)</f>
        <v>0</v>
      </c>
      <c r="AT58" s="22">
        <f>IFERROR(VLOOKUP($AL58,'Whissendine 6ix'!$J:$L,3,FALSE),0)</f>
        <v>0</v>
      </c>
      <c r="AU58" s="22">
        <f>IFERROR(VLOOKUP($AL58,'Ponton Plod 10k'!$J:$L,3,FALSE),0)</f>
        <v>0</v>
      </c>
      <c r="AV58" s="22">
        <f>IFERROR(VLOOKUP($AL58,'Rutland Water parkrun'!$J:$L,3,FALSE),0)</f>
        <v>0</v>
      </c>
      <c r="AW58" s="22">
        <f>IFERROR(VLOOKUP($AL58,'Great Eastern Run'!$J:$L,3,FALSE),0)</f>
        <v>30</v>
      </c>
      <c r="AX58" s="22">
        <f>IFERROR(VLOOKUP($AL58,'Fen 10'!$J:$L,3,FALSE),0)</f>
        <v>0</v>
      </c>
      <c r="AY58" s="22">
        <f>IFERROR(VLOOKUP($AL58,'The George Munday 10k'!$L:$O,4,FALSE),0)</f>
        <v>0</v>
      </c>
      <c r="AZ58" s="21">
        <f t="shared" si="13"/>
        <v>90</v>
      </c>
      <c r="BA58" s="21">
        <f t="shared" si="14"/>
        <v>3</v>
      </c>
      <c r="BB58" s="73">
        <f t="shared" si="8"/>
        <v>48</v>
      </c>
    </row>
    <row r="59" spans="2:54" x14ac:dyDescent="0.2">
      <c r="B59" s="20" t="s">
        <v>181</v>
      </c>
      <c r="C59" s="22">
        <f>IFERROR(VLOOKUP($B59,'Folksworth 15'!$B:$D,3,FALSE),0)</f>
        <v>0</v>
      </c>
      <c r="D59" s="22">
        <f>IFERROR(VLOOKUP($B59,'Dirt Run Irchester 7.5k'!$B:$D,3,FALSE),0)</f>
        <v>0</v>
      </c>
      <c r="E59" s="22">
        <f>IFERROR(VLOOKUP($B59,'Burghley 7'!$B:$D,3,FALSE),0)</f>
        <v>0</v>
      </c>
      <c r="F59" s="22">
        <f>IFERROR(VLOOKUP($B59,'King''s Cliffe Trail 10k'!$B:$D,3,FALSE),0)</f>
        <v>0</v>
      </c>
      <c r="G59" s="22">
        <f>IFERROR(VLOOKUP($B59,'Langtoft 10k'!B:F,3,FALSE),0)</f>
        <v>37</v>
      </c>
      <c r="H59" s="22">
        <f>IFERROR(VLOOKUP($B59,'The Grim Reaper 10 Mile'!$B:$D,3,FALSE),0)</f>
        <v>0</v>
      </c>
      <c r="I59" s="22">
        <f>IFERROR(VLOOKUP($B59,'Nene Valley Trail 10 Mile'!B:D,3,FALSE),0)</f>
        <v>0</v>
      </c>
      <c r="J59" s="22">
        <f>IFERROR(VLOOKUP($B59,'Whissendine 6ix'!$B:$D,3,FALSE),0)</f>
        <v>0</v>
      </c>
      <c r="K59" s="22">
        <f>IFERROR(VLOOKUP($B59,'Ponton Plod 10k'!$B:$D,3,FALSE),0)</f>
        <v>0</v>
      </c>
      <c r="L59" s="22">
        <f>IFERROR(VLOOKUP($B59,'Rutland Water parkrun'!$B:$D,3,FALSE),0)</f>
        <v>0</v>
      </c>
      <c r="M59" s="22">
        <f>IFERROR(VLOOKUP($B59,'Great Eastern Run'!$B:$D,3,FALSE),0)</f>
        <v>0</v>
      </c>
      <c r="N59" s="22">
        <f>IFERROR(VLOOKUP($B59,'Fen 10'!$B:$D,3,FALSE),0)</f>
        <v>0</v>
      </c>
      <c r="O59" s="22">
        <f>IFERROR(VLOOKUP($B59,'The George Munday 10k'!B:E,4,FALSE),0)</f>
        <v>0</v>
      </c>
      <c r="P59" s="21">
        <f t="shared" si="9"/>
        <v>37</v>
      </c>
      <c r="Q59" s="21">
        <f t="shared" si="10"/>
        <v>1</v>
      </c>
      <c r="R59" s="72">
        <f t="shared" si="6"/>
        <v>50</v>
      </c>
      <c r="T59" s="10" t="s">
        <v>127</v>
      </c>
      <c r="U59" s="22">
        <f>IFERROR(VLOOKUP($T59,'Folksworth 15'!$F:$H,3,FALSE),0)</f>
        <v>0</v>
      </c>
      <c r="V59" s="22">
        <f>IFERROR(VLOOKUP($T59,'Dirt Run Irchester 7.5k'!$F:$H,3,FALSE),0)</f>
        <v>0</v>
      </c>
      <c r="W59" s="22">
        <f>IFERROR(VLOOKUP($T59,'Burghley 7'!$F:$H,3,FALSE),0)</f>
        <v>37</v>
      </c>
      <c r="X59" s="22">
        <f>IFERROR(VLOOKUP($T59,'King''s Cliffe Trail 10k'!$F:$H,3,FALSE),0)</f>
        <v>0</v>
      </c>
      <c r="Y59" s="22">
        <f>IFERROR(VLOOKUP($T59,'Langtoft 10k'!F:H,3,FALSE),0)</f>
        <v>0</v>
      </c>
      <c r="Z59" s="22">
        <f>IFERROR(VLOOKUP($T59,'The Grim Reaper 10 Mile'!$F:$H,3,FALSE),0)</f>
        <v>0</v>
      </c>
      <c r="AA59" s="22">
        <f>IFERROR(VLOOKUP($T59,'Nene Valley Trail 10 Mile'!$F:$H,3,FALSE),0)</f>
        <v>0</v>
      </c>
      <c r="AB59" s="22">
        <f>IFERROR(VLOOKUP($T59,'Whissendine 6ix'!$F:$H,3,FALSE),0)</f>
        <v>0</v>
      </c>
      <c r="AC59" s="22">
        <f>IFERROR(VLOOKUP($T59,'Ponton Plod 10k'!$F:$H,3,FALSE),0)</f>
        <v>0</v>
      </c>
      <c r="AD59" s="22">
        <f>IFERROR(VLOOKUP($T59,'Rutland Water parkrun'!$F:$H,3,FALSE),0)</f>
        <v>0</v>
      </c>
      <c r="AE59" s="22">
        <f>IFERROR(VLOOKUP($T59,'Great Eastern Run'!$F:$H,3,FALSE),0)</f>
        <v>0</v>
      </c>
      <c r="AF59" s="22">
        <f>IFERROR(VLOOKUP($T59,'Fen 10'!$F:$H,3,FALSE),0)</f>
        <v>0</v>
      </c>
      <c r="AG59" s="22">
        <f>IFERROR(VLOOKUP($T59,'The George Munday 10k'!$G:$J,4,FALSE),0)</f>
        <v>0</v>
      </c>
      <c r="AH59" s="21">
        <f t="shared" si="11"/>
        <v>37</v>
      </c>
      <c r="AI59" s="21">
        <f t="shared" si="12"/>
        <v>1</v>
      </c>
      <c r="AJ59" s="73">
        <f t="shared" si="7"/>
        <v>50</v>
      </c>
      <c r="AL59" s="10" t="s">
        <v>61</v>
      </c>
      <c r="AM59" s="22">
        <f>IFERROR(VLOOKUP($AL59,'Folksworth 15'!$J:$L,3,FALSE),0)</f>
        <v>30</v>
      </c>
      <c r="AN59" s="22">
        <f>IFERROR(VLOOKUP($AL59,'Dirt Run Irchester 7.5k'!$J:$L,3,FALSE),0)</f>
        <v>0</v>
      </c>
      <c r="AO59" s="22">
        <f>IFERROR(VLOOKUP($AL59,'Burghley 7'!$J:$L,3,FALSE),0)</f>
        <v>0</v>
      </c>
      <c r="AP59" s="22">
        <f>IFERROR(VLOOKUP($AL59,'King''s Cliffe Trail 10k'!$J:$L,3,FALSE),0)</f>
        <v>0</v>
      </c>
      <c r="AQ59" s="22">
        <f>IFERROR(VLOOKUP($AL59,'Langtoft 10k'!J:L,3,FALSE),0)</f>
        <v>30</v>
      </c>
      <c r="AR59" s="22">
        <f>IFERROR(VLOOKUP($AL59,'The Grim Reaper 10 Mile'!$J:$L,3,FALSE),0)</f>
        <v>0</v>
      </c>
      <c r="AS59" s="22">
        <f>IFERROR(VLOOKUP($AL59,'Nene Valley Trail 10 Mile'!$J:$L,3,FALSE),0)</f>
        <v>0</v>
      </c>
      <c r="AT59" s="22">
        <f>IFERROR(VLOOKUP($AL59,'Whissendine 6ix'!$J:$L,3,FALSE),0)</f>
        <v>0</v>
      </c>
      <c r="AU59" s="22">
        <f>IFERROR(VLOOKUP($AL59,'Ponton Plod 10k'!$J:$L,3,FALSE),0)</f>
        <v>0</v>
      </c>
      <c r="AV59" s="22">
        <f>IFERROR(VLOOKUP($AL59,'Rutland Water parkrun'!$J:$L,3,FALSE),0)</f>
        <v>0</v>
      </c>
      <c r="AW59" s="22">
        <f>IFERROR(VLOOKUP($AL59,'Great Eastern Run'!$J:$L,3,FALSE),0)</f>
        <v>30</v>
      </c>
      <c r="AX59" s="22">
        <f>IFERROR(VLOOKUP($AL59,'Fen 10'!$J:$L,3,FALSE),0)</f>
        <v>0</v>
      </c>
      <c r="AY59" s="22">
        <f>IFERROR(VLOOKUP($AL59,'The George Munday 10k'!$L:$O,4,FALSE),0)</f>
        <v>0</v>
      </c>
      <c r="AZ59" s="21">
        <f t="shared" si="13"/>
        <v>90</v>
      </c>
      <c r="BA59" s="21">
        <f t="shared" si="14"/>
        <v>3</v>
      </c>
      <c r="BB59" s="73">
        <f t="shared" si="8"/>
        <v>48</v>
      </c>
    </row>
    <row r="60" spans="2:54" x14ac:dyDescent="0.2">
      <c r="B60" s="20" t="s">
        <v>115</v>
      </c>
      <c r="C60" s="22">
        <f>IFERROR(VLOOKUP($B60,'Folksworth 15'!$B:$D,3,FALSE),0)</f>
        <v>0</v>
      </c>
      <c r="D60" s="22">
        <f>IFERROR(VLOOKUP($B60,'Dirt Run Irchester 7.5k'!$B:$D,3,FALSE),0)</f>
        <v>0</v>
      </c>
      <c r="E60" s="22">
        <f>IFERROR(VLOOKUP($B60,'Burghley 7'!$B:$D,3,FALSE),0)</f>
        <v>36</v>
      </c>
      <c r="F60" s="22">
        <f>IFERROR(VLOOKUP($B60,'King''s Cliffe Trail 10k'!$B:$D,3,FALSE),0)</f>
        <v>0</v>
      </c>
      <c r="G60" s="22">
        <f>IFERROR(VLOOKUP($B60,'Langtoft 10k'!B:F,3,FALSE),0)</f>
        <v>0</v>
      </c>
      <c r="H60" s="22">
        <f>IFERROR(VLOOKUP($B60,'The Grim Reaper 10 Mile'!$B:$D,3,FALSE),0)</f>
        <v>0</v>
      </c>
      <c r="I60" s="22">
        <f>IFERROR(VLOOKUP($B60,'Nene Valley Trail 10 Mile'!B:D,3,FALSE),0)</f>
        <v>0</v>
      </c>
      <c r="J60" s="22">
        <f>IFERROR(VLOOKUP($B60,'Whissendine 6ix'!$B:$D,3,FALSE),0)</f>
        <v>0</v>
      </c>
      <c r="K60" s="22">
        <f>IFERROR(VLOOKUP($B60,'Ponton Plod 10k'!$B:$D,3,FALSE),0)</f>
        <v>0</v>
      </c>
      <c r="L60" s="22">
        <f>IFERROR(VLOOKUP($B60,'Rutland Water parkrun'!$B:$D,3,FALSE),0)</f>
        <v>0</v>
      </c>
      <c r="M60" s="22">
        <f>IFERROR(VLOOKUP($B60,'Great Eastern Run'!$B:$D,3,FALSE),0)</f>
        <v>0</v>
      </c>
      <c r="N60" s="22">
        <f>IFERROR(VLOOKUP($B60,'Fen 10'!$B:$D,3,FALSE),0)</f>
        <v>0</v>
      </c>
      <c r="O60" s="22">
        <f>IFERROR(VLOOKUP($B60,'The George Munday 10k'!B:E,4,FALSE),0)</f>
        <v>0</v>
      </c>
      <c r="P60" s="21">
        <f t="shared" si="9"/>
        <v>36</v>
      </c>
      <c r="Q60" s="21">
        <f t="shared" si="10"/>
        <v>1</v>
      </c>
      <c r="R60" s="72">
        <f t="shared" si="6"/>
        <v>51</v>
      </c>
      <c r="T60" s="10" t="s">
        <v>237</v>
      </c>
      <c r="U60" s="22">
        <f>IFERROR(VLOOKUP($T60,'Folksworth 15'!$F:$H,3,FALSE),0)</f>
        <v>0</v>
      </c>
      <c r="V60" s="22">
        <f>IFERROR(VLOOKUP($T60,'Dirt Run Irchester 7.5k'!$F:$H,3,FALSE),0)</f>
        <v>0</v>
      </c>
      <c r="W60" s="22">
        <f>IFERROR(VLOOKUP($T60,'Burghley 7'!$F:$H,3,FALSE),0)</f>
        <v>0</v>
      </c>
      <c r="X60" s="22">
        <f>IFERROR(VLOOKUP($T60,'King''s Cliffe Trail 10k'!$F:$H,3,FALSE),0)</f>
        <v>0</v>
      </c>
      <c r="Y60" s="22">
        <f>IFERROR(VLOOKUP($T60,'Langtoft 10k'!F:H,3,FALSE),0)</f>
        <v>0</v>
      </c>
      <c r="Z60" s="22">
        <f>IFERROR(VLOOKUP($T60,'The Grim Reaper 10 Mile'!$F:$H,3,FALSE),0)</f>
        <v>0</v>
      </c>
      <c r="AA60" s="22">
        <f>IFERROR(VLOOKUP($T60,'Nene Valley Trail 10 Mile'!$F:$H,3,FALSE),0)</f>
        <v>0</v>
      </c>
      <c r="AB60" s="22">
        <f>IFERROR(VLOOKUP($T60,'Whissendine 6ix'!$F:$H,3,FALSE),0)</f>
        <v>0</v>
      </c>
      <c r="AC60" s="22">
        <f>IFERROR(VLOOKUP($T60,'Ponton Plod 10k'!$F:$H,3,FALSE),0)</f>
        <v>0</v>
      </c>
      <c r="AD60" s="22">
        <f>IFERROR(VLOOKUP($T60,'Rutland Water parkrun'!$F:$H,3,FALSE),0)</f>
        <v>37</v>
      </c>
      <c r="AE60" s="22">
        <f>IFERROR(VLOOKUP($T60,'Great Eastern Run'!$F:$H,3,FALSE),0)</f>
        <v>0</v>
      </c>
      <c r="AF60" s="22">
        <f>IFERROR(VLOOKUP($T60,'Fen 10'!$F:$H,3,FALSE),0)</f>
        <v>0</v>
      </c>
      <c r="AG60" s="22">
        <f>IFERROR(VLOOKUP($T60,'The George Munday 10k'!$G:$J,4,FALSE),0)</f>
        <v>0</v>
      </c>
      <c r="AH60" s="21">
        <f t="shared" si="11"/>
        <v>37</v>
      </c>
      <c r="AI60" s="21">
        <f t="shared" si="12"/>
        <v>1</v>
      </c>
      <c r="AJ60" s="73">
        <f t="shared" si="7"/>
        <v>50</v>
      </c>
      <c r="AL60" s="10" t="s">
        <v>26</v>
      </c>
      <c r="AM60" s="22">
        <f>IFERROR(VLOOKUP($AL60,'Folksworth 15'!$J:$L,3,FALSE),0)</f>
        <v>43</v>
      </c>
      <c r="AN60" s="22">
        <f>IFERROR(VLOOKUP($AL60,'Dirt Run Irchester 7.5k'!$J:$L,3,FALSE),0)</f>
        <v>0</v>
      </c>
      <c r="AO60" s="22">
        <f>IFERROR(VLOOKUP($AL60,'Burghley 7'!$J:$L,3,FALSE),0)</f>
        <v>0</v>
      </c>
      <c r="AP60" s="22">
        <f>IFERROR(VLOOKUP($AL60,'King''s Cliffe Trail 10k'!$J:$L,3,FALSE),0)</f>
        <v>0</v>
      </c>
      <c r="AQ60" s="22">
        <f>IFERROR(VLOOKUP($AL60,'Langtoft 10k'!J:L,3,FALSE),0)</f>
        <v>0</v>
      </c>
      <c r="AR60" s="22">
        <f>IFERROR(VLOOKUP($AL60,'The Grim Reaper 10 Mile'!$J:$L,3,FALSE),0)</f>
        <v>0</v>
      </c>
      <c r="AS60" s="22">
        <f>IFERROR(VLOOKUP($AL60,'Nene Valley Trail 10 Mile'!$J:$L,3,FALSE),0)</f>
        <v>0</v>
      </c>
      <c r="AT60" s="22">
        <f>IFERROR(VLOOKUP($AL60,'Whissendine 6ix'!$J:$L,3,FALSE),0)</f>
        <v>0</v>
      </c>
      <c r="AU60" s="22">
        <f>IFERROR(VLOOKUP($AL60,'Ponton Plod 10k'!$J:$L,3,FALSE),0)</f>
        <v>0</v>
      </c>
      <c r="AV60" s="22">
        <f>IFERROR(VLOOKUP($AL60,'Rutland Water parkrun'!$J:$L,3,FALSE),0)</f>
        <v>46</v>
      </c>
      <c r="AW60" s="22">
        <f>IFERROR(VLOOKUP($AL60,'Great Eastern Run'!$J:$L,3,FALSE),0)</f>
        <v>0</v>
      </c>
      <c r="AX60" s="22">
        <f>IFERROR(VLOOKUP($AL60,'Fen 10'!$J:$L,3,FALSE),0)</f>
        <v>0</v>
      </c>
      <c r="AY60" s="22">
        <f>IFERROR(VLOOKUP($AL60,'The George Munday 10k'!$L:$O,4,FALSE),0)</f>
        <v>0</v>
      </c>
      <c r="AZ60" s="21">
        <f t="shared" si="13"/>
        <v>89</v>
      </c>
      <c r="BA60" s="21">
        <f t="shared" si="14"/>
        <v>2</v>
      </c>
      <c r="BB60" s="73">
        <f t="shared" si="8"/>
        <v>51</v>
      </c>
    </row>
    <row r="61" spans="2:54" x14ac:dyDescent="0.2">
      <c r="B61" s="20" t="s">
        <v>152</v>
      </c>
      <c r="C61" s="22">
        <f>IFERROR(VLOOKUP($B61,'Folksworth 15'!$B:$D,3,FALSE),0)</f>
        <v>0</v>
      </c>
      <c r="D61" s="22">
        <f>IFERROR(VLOOKUP($B61,'Dirt Run Irchester 7.5k'!$B:$D,3,FALSE),0)</f>
        <v>0</v>
      </c>
      <c r="E61" s="22">
        <f>IFERROR(VLOOKUP($B61,'Burghley 7'!$B:$D,3,FALSE),0)</f>
        <v>0</v>
      </c>
      <c r="F61" s="22">
        <f>IFERROR(VLOOKUP($B61,'King''s Cliffe Trail 10k'!$B:$D,3,FALSE),0)</f>
        <v>35</v>
      </c>
      <c r="G61" s="22">
        <f>IFERROR(VLOOKUP($B61,'Langtoft 10k'!B:F,3,FALSE),0)</f>
        <v>0</v>
      </c>
      <c r="H61" s="22">
        <f>IFERROR(VLOOKUP($B61,'The Grim Reaper 10 Mile'!$B:$D,3,FALSE),0)</f>
        <v>0</v>
      </c>
      <c r="I61" s="22">
        <f>IFERROR(VLOOKUP($B61,'Nene Valley Trail 10 Mile'!B:D,3,FALSE),0)</f>
        <v>0</v>
      </c>
      <c r="J61" s="22">
        <f>IFERROR(VLOOKUP($B61,'Whissendine 6ix'!$B:$D,3,FALSE),0)</f>
        <v>0</v>
      </c>
      <c r="K61" s="22">
        <f>IFERROR(VLOOKUP($B61,'Ponton Plod 10k'!$B:$D,3,FALSE),0)</f>
        <v>0</v>
      </c>
      <c r="L61" s="22">
        <f>IFERROR(VLOOKUP($B61,'Rutland Water parkrun'!$B:$D,3,FALSE),0)</f>
        <v>0</v>
      </c>
      <c r="M61" s="22">
        <f>IFERROR(VLOOKUP($B61,'Great Eastern Run'!$B:$D,3,FALSE),0)</f>
        <v>0</v>
      </c>
      <c r="N61" s="22">
        <f>IFERROR(VLOOKUP($B61,'Fen 10'!$B:$D,3,FALSE),0)</f>
        <v>0</v>
      </c>
      <c r="O61" s="22">
        <f>IFERROR(VLOOKUP($B61,'The George Munday 10k'!B:E,4,FALSE),0)</f>
        <v>0</v>
      </c>
      <c r="P61" s="21">
        <f t="shared" si="9"/>
        <v>35</v>
      </c>
      <c r="Q61" s="21">
        <f t="shared" si="10"/>
        <v>1</v>
      </c>
      <c r="R61" s="72">
        <f t="shared" si="6"/>
        <v>52</v>
      </c>
      <c r="T61" s="10" t="s">
        <v>204</v>
      </c>
      <c r="U61" s="22">
        <f>IFERROR(VLOOKUP($T61,'Folksworth 15'!$F:$H,3,FALSE),0)</f>
        <v>0</v>
      </c>
      <c r="V61" s="22">
        <f>IFERROR(VLOOKUP($T61,'Dirt Run Irchester 7.5k'!$F:$H,3,FALSE),0)</f>
        <v>0</v>
      </c>
      <c r="W61" s="22">
        <f>IFERROR(VLOOKUP($T61,'Burghley 7'!$F:$H,3,FALSE),0)</f>
        <v>0</v>
      </c>
      <c r="X61" s="22">
        <f>IFERROR(VLOOKUP($T61,'King''s Cliffe Trail 10k'!$F:$H,3,FALSE),0)</f>
        <v>0</v>
      </c>
      <c r="Y61" s="22">
        <f>IFERROR(VLOOKUP($T61,'Langtoft 10k'!F:H,3,FALSE),0)</f>
        <v>0</v>
      </c>
      <c r="Z61" s="22">
        <f>IFERROR(VLOOKUP($T61,'The Grim Reaper 10 Mile'!$F:$H,3,FALSE),0)</f>
        <v>0</v>
      </c>
      <c r="AA61" s="22">
        <f>IFERROR(VLOOKUP($T61,'Nene Valley Trail 10 Mile'!$F:$H,3,FALSE),0)</f>
        <v>0</v>
      </c>
      <c r="AB61" s="22">
        <f>IFERROR(VLOOKUP($T61,'Whissendine 6ix'!$F:$H,3,FALSE),0)</f>
        <v>37</v>
      </c>
      <c r="AC61" s="22">
        <f>IFERROR(VLOOKUP($T61,'Ponton Plod 10k'!$F:$H,3,FALSE),0)</f>
        <v>0</v>
      </c>
      <c r="AD61" s="22">
        <f>IFERROR(VLOOKUP($T61,'Rutland Water parkrun'!$F:$H,3,FALSE),0)</f>
        <v>0</v>
      </c>
      <c r="AE61" s="22">
        <f>IFERROR(VLOOKUP($T61,'Great Eastern Run'!$F:$H,3,FALSE),0)</f>
        <v>0</v>
      </c>
      <c r="AF61" s="22">
        <f>IFERROR(VLOOKUP($T61,'Fen 10'!$F:$H,3,FALSE),0)</f>
        <v>0</v>
      </c>
      <c r="AG61" s="22">
        <f>IFERROR(VLOOKUP($T61,'The George Munday 10k'!$G:$J,4,FALSE),0)</f>
        <v>0</v>
      </c>
      <c r="AH61" s="21">
        <f t="shared" si="11"/>
        <v>37</v>
      </c>
      <c r="AI61" s="21">
        <f t="shared" si="12"/>
        <v>1</v>
      </c>
      <c r="AJ61" s="73">
        <f t="shared" si="7"/>
        <v>50</v>
      </c>
      <c r="AL61" s="10" t="s">
        <v>107</v>
      </c>
      <c r="AM61" s="22">
        <f>IFERROR(VLOOKUP($AL61,'Folksworth 15'!$J:$L,3,FALSE),0)</f>
        <v>0</v>
      </c>
      <c r="AN61" s="22">
        <f>IFERROR(VLOOKUP($AL61,'Dirt Run Irchester 7.5k'!$J:$L,3,FALSE),0)</f>
        <v>0</v>
      </c>
      <c r="AO61" s="22">
        <f>IFERROR(VLOOKUP($AL61,'Burghley 7'!$J:$L,3,FALSE),0)</f>
        <v>40</v>
      </c>
      <c r="AP61" s="22">
        <f>IFERROR(VLOOKUP($AL61,'King''s Cliffe Trail 10k'!$J:$L,3,FALSE),0)</f>
        <v>46</v>
      </c>
      <c r="AQ61" s="22">
        <f>IFERROR(VLOOKUP($AL61,'Langtoft 10k'!J:L,3,FALSE),0)</f>
        <v>0</v>
      </c>
      <c r="AR61" s="22">
        <f>IFERROR(VLOOKUP($AL61,'The Grim Reaper 10 Mile'!$J:$L,3,FALSE),0)</f>
        <v>0</v>
      </c>
      <c r="AS61" s="22">
        <f>IFERROR(VLOOKUP($AL61,'Nene Valley Trail 10 Mile'!$J:$L,3,FALSE),0)</f>
        <v>0</v>
      </c>
      <c r="AT61" s="22">
        <f>IFERROR(VLOOKUP($AL61,'Whissendine 6ix'!$J:$L,3,FALSE),0)</f>
        <v>0</v>
      </c>
      <c r="AU61" s="22">
        <f>IFERROR(VLOOKUP($AL61,'Ponton Plod 10k'!$J:$L,3,FALSE),0)</f>
        <v>0</v>
      </c>
      <c r="AV61" s="22">
        <f>IFERROR(VLOOKUP($AL61,'Rutland Water parkrun'!$J:$L,3,FALSE),0)</f>
        <v>0</v>
      </c>
      <c r="AW61" s="22">
        <f>IFERROR(VLOOKUP($AL61,'Great Eastern Run'!$J:$L,3,FALSE),0)</f>
        <v>0</v>
      </c>
      <c r="AX61" s="22">
        <f>IFERROR(VLOOKUP($AL61,'Fen 10'!$J:$L,3,FALSE),0)</f>
        <v>0</v>
      </c>
      <c r="AY61" s="22">
        <f>IFERROR(VLOOKUP($AL61,'The George Munday 10k'!$L:$O,4,FALSE),0)</f>
        <v>0</v>
      </c>
      <c r="AZ61" s="21">
        <f t="shared" si="13"/>
        <v>86</v>
      </c>
      <c r="BA61" s="21">
        <f t="shared" si="14"/>
        <v>2</v>
      </c>
      <c r="BB61" s="73">
        <f t="shared" si="8"/>
        <v>52</v>
      </c>
    </row>
    <row r="62" spans="2:54" x14ac:dyDescent="0.2">
      <c r="B62" s="74" t="s">
        <v>212</v>
      </c>
      <c r="C62" s="75">
        <f>IFERROR(VLOOKUP($B62,'Folksworth 15'!$B:$D,3,FALSE),0)</f>
        <v>0</v>
      </c>
      <c r="D62" s="75">
        <f>IFERROR(VLOOKUP($B62,'Dirt Run Irchester 7.5k'!$B:$D,3,FALSE),0)</f>
        <v>0</v>
      </c>
      <c r="E62" s="75">
        <f>IFERROR(VLOOKUP($B62,'Burghley 7'!$B:$D,3,FALSE),0)</f>
        <v>0</v>
      </c>
      <c r="F62" s="75">
        <f>IFERROR(VLOOKUP($B62,'King''s Cliffe Trail 10k'!$B:$D,3,FALSE),0)</f>
        <v>0</v>
      </c>
      <c r="G62" s="75">
        <f>IFERROR(VLOOKUP($B62,'Langtoft 10k'!B:F,3,FALSE),0)</f>
        <v>0</v>
      </c>
      <c r="H62" s="75">
        <f>IFERROR(VLOOKUP($B62,'The Grim Reaper 10 Mile'!$B:$D,3,FALSE),0)</f>
        <v>0</v>
      </c>
      <c r="I62" s="75">
        <f>IFERROR(VLOOKUP($B62,'Nene Valley Trail 10 Mile'!B:D,3,FALSE),0)</f>
        <v>0</v>
      </c>
      <c r="J62" s="75">
        <f>IFERROR(VLOOKUP($B62,'Whissendine 6ix'!$B:$D,3,FALSE),0)</f>
        <v>0</v>
      </c>
      <c r="K62" s="75">
        <f>IFERROR(VLOOKUP($B62,'Ponton Plod 10k'!$B:$D,3,FALSE),0)</f>
        <v>0</v>
      </c>
      <c r="L62" s="75">
        <f>IFERROR(VLOOKUP($B62,'Rutland Water parkrun'!$B:$D,3,FALSE),0)</f>
        <v>35</v>
      </c>
      <c r="M62" s="75">
        <f>IFERROR(VLOOKUP($B62,'Great Eastern Run'!$B:$D,3,FALSE),0)</f>
        <v>0</v>
      </c>
      <c r="N62" s="75">
        <f>IFERROR(VLOOKUP($B62,'Fen 10'!$B:$D,3,FALSE),0)</f>
        <v>0</v>
      </c>
      <c r="O62" s="75">
        <f>IFERROR(VLOOKUP($B62,'The George Munday 10k'!B:E,4,FALSE),0)</f>
        <v>0</v>
      </c>
      <c r="P62" s="76">
        <f t="shared" si="9"/>
        <v>35</v>
      </c>
      <c r="Q62" s="76">
        <f t="shared" si="10"/>
        <v>1</v>
      </c>
      <c r="R62" s="77">
        <f t="shared" si="6"/>
        <v>52</v>
      </c>
      <c r="T62" s="10" t="s">
        <v>128</v>
      </c>
      <c r="U62" s="22">
        <f>IFERROR(VLOOKUP($T62,'Folksworth 15'!$F:$H,3,FALSE),0)</f>
        <v>0</v>
      </c>
      <c r="V62" s="22">
        <f>IFERROR(VLOOKUP($T62,'Dirt Run Irchester 7.5k'!$F:$H,3,FALSE),0)</f>
        <v>0</v>
      </c>
      <c r="W62" s="22">
        <f>IFERROR(VLOOKUP($T62,'Burghley 7'!$F:$H,3,FALSE),0)</f>
        <v>36</v>
      </c>
      <c r="X62" s="22">
        <f>IFERROR(VLOOKUP($T62,'King''s Cliffe Trail 10k'!$F:$H,3,FALSE),0)</f>
        <v>0</v>
      </c>
      <c r="Y62" s="22">
        <f>IFERROR(VLOOKUP($T62,'Langtoft 10k'!F:H,3,FALSE),0)</f>
        <v>0</v>
      </c>
      <c r="Z62" s="22">
        <f>IFERROR(VLOOKUP($T62,'The Grim Reaper 10 Mile'!$F:$H,3,FALSE),0)</f>
        <v>0</v>
      </c>
      <c r="AA62" s="22">
        <f>IFERROR(VLOOKUP($T62,'Nene Valley Trail 10 Mile'!$F:$H,3,FALSE),0)</f>
        <v>0</v>
      </c>
      <c r="AB62" s="22">
        <f>IFERROR(VLOOKUP($T62,'Whissendine 6ix'!$F:$H,3,FALSE),0)</f>
        <v>0</v>
      </c>
      <c r="AC62" s="22">
        <f>IFERROR(VLOOKUP($T62,'Ponton Plod 10k'!$F:$H,3,FALSE),0)</f>
        <v>0</v>
      </c>
      <c r="AD62" s="22">
        <f>IFERROR(VLOOKUP($T62,'Rutland Water parkrun'!$F:$H,3,FALSE),0)</f>
        <v>0</v>
      </c>
      <c r="AE62" s="22">
        <f>IFERROR(VLOOKUP($T62,'Great Eastern Run'!$F:$H,3,FALSE),0)</f>
        <v>0</v>
      </c>
      <c r="AF62" s="22">
        <f>IFERROR(VLOOKUP($T62,'Fen 10'!$F:$H,3,FALSE),0)</f>
        <v>0</v>
      </c>
      <c r="AG62" s="22">
        <f>IFERROR(VLOOKUP($T62,'The George Munday 10k'!$G:$J,4,FALSE),0)</f>
        <v>0</v>
      </c>
      <c r="AH62" s="21">
        <f t="shared" si="11"/>
        <v>36</v>
      </c>
      <c r="AI62" s="21">
        <f t="shared" si="12"/>
        <v>1</v>
      </c>
      <c r="AJ62" s="73">
        <f t="shared" si="7"/>
        <v>53</v>
      </c>
      <c r="AL62" s="10" t="s">
        <v>150</v>
      </c>
      <c r="AM62" s="22">
        <f>IFERROR(VLOOKUP($AL62,'Folksworth 15'!$J:$L,3,FALSE),0)</f>
        <v>0</v>
      </c>
      <c r="AN62" s="22">
        <f>IFERROR(VLOOKUP($AL62,'Dirt Run Irchester 7.5k'!$J:$L,3,FALSE),0)</f>
        <v>0</v>
      </c>
      <c r="AO62" s="22">
        <f>IFERROR(VLOOKUP($AL62,'Burghley 7'!$J:$L,3,FALSE),0)</f>
        <v>0</v>
      </c>
      <c r="AP62" s="22">
        <f>IFERROR(VLOOKUP($AL62,'King''s Cliffe Trail 10k'!$J:$L,3,FALSE),0)</f>
        <v>40</v>
      </c>
      <c r="AQ62" s="22">
        <f>IFERROR(VLOOKUP($AL62,'Langtoft 10k'!J:L,3,FALSE),0)</f>
        <v>40</v>
      </c>
      <c r="AR62" s="22">
        <f>IFERROR(VLOOKUP($AL62,'The Grim Reaper 10 Mile'!$J:$L,3,FALSE),0)</f>
        <v>0</v>
      </c>
      <c r="AS62" s="22">
        <f>IFERROR(VLOOKUP($AL62,'Nene Valley Trail 10 Mile'!$J:$L,3,FALSE),0)</f>
        <v>0</v>
      </c>
      <c r="AT62" s="22">
        <f>IFERROR(VLOOKUP($AL62,'Whissendine 6ix'!$J:$L,3,FALSE),0)</f>
        <v>0</v>
      </c>
      <c r="AU62" s="22">
        <f>IFERROR(VLOOKUP($AL62,'Ponton Plod 10k'!$J:$L,3,FALSE),0)</f>
        <v>0</v>
      </c>
      <c r="AV62" s="22">
        <f>IFERROR(VLOOKUP($AL62,'Rutland Water parkrun'!$J:$L,3,FALSE),0)</f>
        <v>0</v>
      </c>
      <c r="AW62" s="22">
        <f>IFERROR(VLOOKUP($AL62,'Great Eastern Run'!$J:$L,3,FALSE),0)</f>
        <v>0</v>
      </c>
      <c r="AX62" s="22">
        <f>IFERROR(VLOOKUP($AL62,'Fen 10'!$J:$L,3,FALSE),0)</f>
        <v>0</v>
      </c>
      <c r="AY62" s="22">
        <f>IFERROR(VLOOKUP($AL62,'The George Munday 10k'!$L:$O,4,FALSE),0)</f>
        <v>0</v>
      </c>
      <c r="AZ62" s="21">
        <f t="shared" si="13"/>
        <v>80</v>
      </c>
      <c r="BA62" s="21">
        <f t="shared" si="14"/>
        <v>2</v>
      </c>
      <c r="BB62" s="73">
        <f t="shared" si="8"/>
        <v>53</v>
      </c>
    </row>
    <row r="63" spans="2:54" x14ac:dyDescent="0.2">
      <c r="B63" s="84" t="s">
        <v>153</v>
      </c>
      <c r="C63" s="85">
        <f>IFERROR(VLOOKUP($B63,'Folksworth 15'!$B:$D,3,FALSE),0)</f>
        <v>0</v>
      </c>
      <c r="D63" s="85">
        <f>IFERROR(VLOOKUP($B63,'Dirt Run Irchester 7.5k'!$B:$D,3,FALSE),0)</f>
        <v>0</v>
      </c>
      <c r="E63" s="85">
        <f>IFERROR(VLOOKUP($B63,'Burghley 7'!$B:$D,3,FALSE),0)</f>
        <v>0</v>
      </c>
      <c r="F63" s="85">
        <f>IFERROR(VLOOKUP($B63,'King''s Cliffe Trail 10k'!$B:$D,3,FALSE),0)</f>
        <v>34</v>
      </c>
      <c r="G63" s="85">
        <f>IFERROR(VLOOKUP($B63,'Langtoft 10k'!B:F,3,FALSE),0)</f>
        <v>0</v>
      </c>
      <c r="H63" s="85">
        <f>IFERROR(VLOOKUP($B63,'The Grim Reaper 10 Mile'!$B:$D,3,FALSE),0)</f>
        <v>0</v>
      </c>
      <c r="I63" s="85">
        <f>IFERROR(VLOOKUP($B63,'Nene Valley Trail 10 Mile'!B:D,3,FALSE),0)</f>
        <v>0</v>
      </c>
      <c r="J63" s="85">
        <f>IFERROR(VLOOKUP($B63,'Whissendine 6ix'!$B:$D,3,FALSE),0)</f>
        <v>0</v>
      </c>
      <c r="K63" s="85">
        <f>IFERROR(VLOOKUP($B63,'Ponton Plod 10k'!$B:$D,3,FALSE),0)</f>
        <v>0</v>
      </c>
      <c r="L63" s="85">
        <f>IFERROR(VLOOKUP($B63,'Rutland Water parkrun'!$B:$D,3,FALSE),0)</f>
        <v>0</v>
      </c>
      <c r="M63" s="85">
        <f>IFERROR(VLOOKUP($B63,'Great Eastern Run'!$B:$D,3,FALSE),0)</f>
        <v>0</v>
      </c>
      <c r="N63" s="85">
        <f>IFERROR(VLOOKUP($B63,'Fen 10'!$B:$D,3,FALSE),0)</f>
        <v>0</v>
      </c>
      <c r="O63" s="85">
        <f>IFERROR(VLOOKUP($B63,'The George Munday 10k'!B:E,4,FALSE),0)</f>
        <v>0</v>
      </c>
      <c r="P63" s="86">
        <f t="shared" si="9"/>
        <v>34</v>
      </c>
      <c r="Q63" s="86">
        <f t="shared" si="10"/>
        <v>1</v>
      </c>
      <c r="R63" s="87">
        <f t="shared" si="6"/>
        <v>54</v>
      </c>
      <c r="T63" s="20" t="s">
        <v>62</v>
      </c>
      <c r="U63" s="22">
        <f>IFERROR(VLOOKUP($T63,'Folksworth 15'!$F:$H,3,FALSE),0)</f>
        <v>36</v>
      </c>
      <c r="V63" s="22">
        <f>IFERROR(VLOOKUP($T63,'Dirt Run Irchester 7.5k'!$F:$H,3,FALSE),0)</f>
        <v>0</v>
      </c>
      <c r="W63" s="22">
        <f>IFERROR(VLOOKUP($T63,'Burghley 7'!$F:$H,3,FALSE),0)</f>
        <v>0</v>
      </c>
      <c r="X63" s="22">
        <f>IFERROR(VLOOKUP($T63,'King''s Cliffe Trail 10k'!$F:$H,3,FALSE),0)</f>
        <v>0</v>
      </c>
      <c r="Y63" s="22">
        <f>IFERROR(VLOOKUP($T63,'Langtoft 10k'!F:H,3,FALSE),0)</f>
        <v>0</v>
      </c>
      <c r="Z63" s="22">
        <f>IFERROR(VLOOKUP($T63,'The Grim Reaper 10 Mile'!$F:$H,3,FALSE),0)</f>
        <v>0</v>
      </c>
      <c r="AA63" s="22">
        <f>IFERROR(VLOOKUP($T63,'Nene Valley Trail 10 Mile'!$F:$H,3,FALSE),0)</f>
        <v>0</v>
      </c>
      <c r="AB63" s="22">
        <f>IFERROR(VLOOKUP($T63,'Whissendine 6ix'!$F:$H,3,FALSE),0)</f>
        <v>0</v>
      </c>
      <c r="AC63" s="22">
        <f>IFERROR(VLOOKUP($T63,'Ponton Plod 10k'!$F:$H,3,FALSE),0)</f>
        <v>0</v>
      </c>
      <c r="AD63" s="22">
        <f>IFERROR(VLOOKUP($T63,'Rutland Water parkrun'!$F:$H,3,FALSE),0)</f>
        <v>0</v>
      </c>
      <c r="AE63" s="22">
        <f>IFERROR(VLOOKUP($T63,'Great Eastern Run'!$F:$H,3,FALSE),0)</f>
        <v>0</v>
      </c>
      <c r="AF63" s="22">
        <f>IFERROR(VLOOKUP($T63,'Fen 10'!$F:$H,3,FALSE),0)</f>
        <v>0</v>
      </c>
      <c r="AG63" s="22">
        <f>IFERROR(VLOOKUP($T63,'The George Munday 10k'!$G:$J,4,FALSE),0)</f>
        <v>0</v>
      </c>
      <c r="AH63" s="21">
        <f t="shared" si="11"/>
        <v>36</v>
      </c>
      <c r="AI63" s="21">
        <f t="shared" si="12"/>
        <v>1</v>
      </c>
      <c r="AJ63" s="73">
        <f t="shared" si="7"/>
        <v>53</v>
      </c>
      <c r="AL63" s="10" t="s">
        <v>151</v>
      </c>
      <c r="AM63" s="22">
        <f>IFERROR(VLOOKUP($AL63,'Folksworth 15'!$J:$L,3,FALSE),0)</f>
        <v>0</v>
      </c>
      <c r="AN63" s="22">
        <f>IFERROR(VLOOKUP($AL63,'Dirt Run Irchester 7.5k'!$J:$L,3,FALSE),0)</f>
        <v>0</v>
      </c>
      <c r="AO63" s="22">
        <f>IFERROR(VLOOKUP($AL63,'Burghley 7'!$J:$L,3,FALSE),0)</f>
        <v>0</v>
      </c>
      <c r="AP63" s="22">
        <f>IFERROR(VLOOKUP($AL63,'King''s Cliffe Trail 10k'!$J:$L,3,FALSE),0)</f>
        <v>36</v>
      </c>
      <c r="AQ63" s="22">
        <f>IFERROR(VLOOKUP($AL63,'Langtoft 10k'!J:L,3,FALSE),0)</f>
        <v>0</v>
      </c>
      <c r="AR63" s="22">
        <f>IFERROR(VLOOKUP($AL63,'The Grim Reaper 10 Mile'!$J:$L,3,FALSE),0)</f>
        <v>0</v>
      </c>
      <c r="AS63" s="22">
        <f>IFERROR(VLOOKUP($AL63,'Nene Valley Trail 10 Mile'!$J:$L,3,FALSE),0)</f>
        <v>38</v>
      </c>
      <c r="AT63" s="22">
        <f>IFERROR(VLOOKUP($AL63,'Whissendine 6ix'!$J:$L,3,FALSE),0)</f>
        <v>0</v>
      </c>
      <c r="AU63" s="22">
        <f>IFERROR(VLOOKUP($AL63,'Ponton Plod 10k'!$J:$L,3,FALSE),0)</f>
        <v>0</v>
      </c>
      <c r="AV63" s="22">
        <f>IFERROR(VLOOKUP($AL63,'Rutland Water parkrun'!$J:$L,3,FALSE),0)</f>
        <v>0</v>
      </c>
      <c r="AW63" s="22">
        <f>IFERROR(VLOOKUP($AL63,'Great Eastern Run'!$J:$L,3,FALSE),0)</f>
        <v>0</v>
      </c>
      <c r="AX63" s="22">
        <f>IFERROR(VLOOKUP($AL63,'Fen 10'!$J:$L,3,FALSE),0)</f>
        <v>0</v>
      </c>
      <c r="AY63" s="22">
        <f>IFERROR(VLOOKUP($AL63,'The George Munday 10k'!$L:$O,4,FALSE),0)</f>
        <v>0</v>
      </c>
      <c r="AZ63" s="21">
        <f t="shared" si="13"/>
        <v>74</v>
      </c>
      <c r="BA63" s="21">
        <f t="shared" si="14"/>
        <v>2</v>
      </c>
      <c r="BB63" s="73">
        <f t="shared" si="8"/>
        <v>54</v>
      </c>
    </row>
    <row r="64" spans="2:54" x14ac:dyDescent="0.2">
      <c r="B64" s="29" t="s">
        <v>117</v>
      </c>
      <c r="C64" s="79">
        <f>IFERROR(VLOOKUP($B64,'Folksworth 15'!$B:$D,3,FALSE),0)</f>
        <v>0</v>
      </c>
      <c r="D64" s="79">
        <f>IFERROR(VLOOKUP($B64,'Dirt Run Irchester 7.5k'!$B:$D,3,FALSE),0)</f>
        <v>0</v>
      </c>
      <c r="E64" s="79">
        <f>IFERROR(VLOOKUP($B64,'Burghley 7'!$B:$D,3,FALSE),0)</f>
        <v>34</v>
      </c>
      <c r="F64" s="79">
        <f>IFERROR(VLOOKUP($B64,'King''s Cliffe Trail 10k'!$B:$D,3,FALSE),0)</f>
        <v>0</v>
      </c>
      <c r="G64" s="79">
        <f>IFERROR(VLOOKUP($B64,'Langtoft 10k'!B:F,3,FALSE),0)</f>
        <v>0</v>
      </c>
      <c r="H64" s="79">
        <f>IFERROR(VLOOKUP($B64,'The Grim Reaper 10 Mile'!$B:$D,3,FALSE),0)</f>
        <v>0</v>
      </c>
      <c r="I64" s="79">
        <f>IFERROR(VLOOKUP($B64,'Nene Valley Trail 10 Mile'!B:D,3,FALSE),0)</f>
        <v>0</v>
      </c>
      <c r="J64" s="79">
        <f>IFERROR(VLOOKUP($B64,'Whissendine 6ix'!$B:$D,3,FALSE),0)</f>
        <v>0</v>
      </c>
      <c r="K64" s="79">
        <f>IFERROR(VLOOKUP($B64,'Ponton Plod 10k'!$B:$D,3,FALSE),0)</f>
        <v>0</v>
      </c>
      <c r="L64" s="79">
        <f>IFERROR(VLOOKUP($B64,'Rutland Water parkrun'!$B:$D,3,FALSE),0)</f>
        <v>0</v>
      </c>
      <c r="M64" s="79">
        <f>IFERROR(VLOOKUP($B64,'Great Eastern Run'!$B:$D,3,FALSE),0)</f>
        <v>0</v>
      </c>
      <c r="N64" s="79">
        <f>IFERROR(VLOOKUP($B64,'Fen 10'!$B:$D,3,FALSE),0)</f>
        <v>0</v>
      </c>
      <c r="O64" s="79">
        <f>IFERROR(VLOOKUP($B64,'The George Munday 10k'!B:E,4,FALSE),0)</f>
        <v>0</v>
      </c>
      <c r="P64" s="80">
        <f t="shared" si="9"/>
        <v>34</v>
      </c>
      <c r="Q64" s="80">
        <f t="shared" si="10"/>
        <v>1</v>
      </c>
      <c r="R64" s="81">
        <f t="shared" si="6"/>
        <v>54</v>
      </c>
      <c r="T64" s="10" t="s">
        <v>34</v>
      </c>
      <c r="U64" s="22">
        <f>IFERROR(VLOOKUP($T64,'Folksworth 15'!$F:$H,3,FALSE),0)</f>
        <v>34</v>
      </c>
      <c r="V64" s="22">
        <f>IFERROR(VLOOKUP($T64,'Dirt Run Irchester 7.5k'!$F:$H,3,FALSE),0)</f>
        <v>0</v>
      </c>
      <c r="W64" s="22">
        <f>IFERROR(VLOOKUP($T64,'Burghley 7'!$F:$H,3,FALSE),0)</f>
        <v>0</v>
      </c>
      <c r="X64" s="22">
        <f>IFERROR(VLOOKUP($T64,'King''s Cliffe Trail 10k'!$F:$H,3,FALSE),0)</f>
        <v>0</v>
      </c>
      <c r="Y64" s="22">
        <f>IFERROR(VLOOKUP($T64,'Langtoft 10k'!F:H,3,FALSE),0)</f>
        <v>0</v>
      </c>
      <c r="Z64" s="22">
        <f>IFERROR(VLOOKUP($T64,'The Grim Reaper 10 Mile'!$F:$H,3,FALSE),0)</f>
        <v>0</v>
      </c>
      <c r="AA64" s="22">
        <f>IFERROR(VLOOKUP($T64,'Nene Valley Trail 10 Mile'!$F:$H,3,FALSE),0)</f>
        <v>0</v>
      </c>
      <c r="AB64" s="22">
        <f>IFERROR(VLOOKUP($T64,'Whissendine 6ix'!$F:$H,3,FALSE),0)</f>
        <v>0</v>
      </c>
      <c r="AC64" s="22">
        <f>IFERROR(VLOOKUP($T64,'Ponton Plod 10k'!$F:$H,3,FALSE),0)</f>
        <v>0</v>
      </c>
      <c r="AD64" s="22">
        <f>IFERROR(VLOOKUP($T64,'Rutland Water parkrun'!$F:$H,3,FALSE),0)</f>
        <v>0</v>
      </c>
      <c r="AE64" s="22">
        <f>IFERROR(VLOOKUP($T64,'Great Eastern Run'!$F:$H,3,FALSE),0)</f>
        <v>0</v>
      </c>
      <c r="AF64" s="22">
        <f>IFERROR(VLOOKUP($T64,'Fen 10'!$F:$H,3,FALSE),0)</f>
        <v>0</v>
      </c>
      <c r="AG64" s="22">
        <f>IFERROR(VLOOKUP($T64,'The George Munday 10k'!$G:$J,4,FALSE),0)</f>
        <v>0</v>
      </c>
      <c r="AH64" s="21">
        <f t="shared" si="11"/>
        <v>34</v>
      </c>
      <c r="AI64" s="21">
        <f t="shared" si="12"/>
        <v>1</v>
      </c>
      <c r="AJ64" s="73">
        <f t="shared" si="7"/>
        <v>55</v>
      </c>
      <c r="AL64" s="10" t="s">
        <v>179</v>
      </c>
      <c r="AM64" s="22">
        <f>IFERROR(VLOOKUP($AL64,'Folksworth 15'!$J:$L,3,FALSE),0)</f>
        <v>0</v>
      </c>
      <c r="AN64" s="22">
        <f>IFERROR(VLOOKUP($AL64,'Dirt Run Irchester 7.5k'!$J:$L,3,FALSE),0)</f>
        <v>0</v>
      </c>
      <c r="AO64" s="22">
        <f>IFERROR(VLOOKUP($AL64,'Burghley 7'!$J:$L,3,FALSE),0)</f>
        <v>0</v>
      </c>
      <c r="AP64" s="22">
        <f>IFERROR(VLOOKUP($AL64,'King''s Cliffe Trail 10k'!$J:$L,3,FALSE),0)</f>
        <v>0</v>
      </c>
      <c r="AQ64" s="22">
        <f>IFERROR(VLOOKUP($AL64,'Langtoft 10k'!J:L,3,FALSE),0)</f>
        <v>38</v>
      </c>
      <c r="AR64" s="22">
        <f>IFERROR(VLOOKUP($AL64,'The Grim Reaper 10 Mile'!$J:$L,3,FALSE),0)</f>
        <v>0</v>
      </c>
      <c r="AS64" s="22">
        <f>IFERROR(VLOOKUP($AL64,'Nene Valley Trail 10 Mile'!$J:$L,3,FALSE),0)</f>
        <v>0</v>
      </c>
      <c r="AT64" s="22">
        <f>IFERROR(VLOOKUP($AL64,'Whissendine 6ix'!$J:$L,3,FALSE),0)</f>
        <v>0</v>
      </c>
      <c r="AU64" s="22">
        <f>IFERROR(VLOOKUP($AL64,'Ponton Plod 10k'!$J:$L,3,FALSE),0)</f>
        <v>0</v>
      </c>
      <c r="AV64" s="22">
        <f>IFERROR(VLOOKUP($AL64,'Rutland Water parkrun'!$J:$L,3,FALSE),0)</f>
        <v>35</v>
      </c>
      <c r="AW64" s="22">
        <f>IFERROR(VLOOKUP($AL64,'Great Eastern Run'!$J:$L,3,FALSE),0)</f>
        <v>0</v>
      </c>
      <c r="AX64" s="22">
        <f>IFERROR(VLOOKUP($AL64,'Fen 10'!$J:$L,3,FALSE),0)</f>
        <v>0</v>
      </c>
      <c r="AY64" s="22">
        <f>IFERROR(VLOOKUP($AL64,'The George Munday 10k'!$L:$O,4,FALSE),0)</f>
        <v>0</v>
      </c>
      <c r="AZ64" s="21">
        <f t="shared" si="13"/>
        <v>73</v>
      </c>
      <c r="BA64" s="21">
        <f t="shared" si="14"/>
        <v>2</v>
      </c>
      <c r="BB64" s="73">
        <f t="shared" si="8"/>
        <v>55</v>
      </c>
    </row>
    <row r="65" spans="2:54" x14ac:dyDescent="0.2">
      <c r="B65" s="20" t="s">
        <v>269</v>
      </c>
      <c r="C65" s="22">
        <f>IFERROR(VLOOKUP($B65,'Folksworth 15'!$B:$D,3,FALSE),0)</f>
        <v>0</v>
      </c>
      <c r="D65" s="22">
        <f>IFERROR(VLOOKUP($B65,'Dirt Run Irchester 7.5k'!$B:$D,3,FALSE),0)</f>
        <v>0</v>
      </c>
      <c r="E65" s="22">
        <f>IFERROR(VLOOKUP($B65,'Burghley 7'!$B:$D,3,FALSE),0)</f>
        <v>0</v>
      </c>
      <c r="F65" s="22">
        <f>IFERROR(VLOOKUP($B65,'King''s Cliffe Trail 10k'!$B:$D,3,FALSE),0)</f>
        <v>0</v>
      </c>
      <c r="G65" s="22">
        <f>IFERROR(VLOOKUP($B65,'Langtoft 10k'!B:F,3,FALSE),0)</f>
        <v>0</v>
      </c>
      <c r="H65" s="22">
        <f>IFERROR(VLOOKUP($B65,'The Grim Reaper 10 Mile'!$B:$D,3,FALSE),0)</f>
        <v>0</v>
      </c>
      <c r="I65" s="22">
        <f>IFERROR(VLOOKUP($B65,'Nene Valley Trail 10 Mile'!B:D,3,FALSE),0)</f>
        <v>0</v>
      </c>
      <c r="J65" s="22">
        <f>IFERROR(VLOOKUP($B65,'Whissendine 6ix'!$B:$D,3,FALSE),0)</f>
        <v>0</v>
      </c>
      <c r="K65" s="22">
        <f>IFERROR(VLOOKUP($B65,'Ponton Plod 10k'!$B:$D,3,FALSE),0)</f>
        <v>0</v>
      </c>
      <c r="L65" s="22">
        <f>IFERROR(VLOOKUP($B65,'Rutland Water parkrun'!$B:$D,3,FALSE),0)</f>
        <v>0</v>
      </c>
      <c r="M65" s="22">
        <f>IFERROR(VLOOKUP($B65,'Great Eastern Run'!$B:$D,3,FALSE),0)</f>
        <v>33</v>
      </c>
      <c r="N65" s="22">
        <f>IFERROR(VLOOKUP($B65,'Fen 10'!$B:$D,3,FALSE),0)</f>
        <v>0</v>
      </c>
      <c r="O65" s="22">
        <f>IFERROR(VLOOKUP($B65,'The George Munday 10k'!B:E,4,FALSE),0)</f>
        <v>0</v>
      </c>
      <c r="P65" s="21">
        <f t="shared" si="9"/>
        <v>33</v>
      </c>
      <c r="Q65" s="21">
        <f t="shared" si="10"/>
        <v>1</v>
      </c>
      <c r="R65" s="72">
        <f t="shared" si="6"/>
        <v>56</v>
      </c>
      <c r="T65" s="10" t="s">
        <v>130</v>
      </c>
      <c r="U65" s="22">
        <f>IFERROR(VLOOKUP($T65,'Folksworth 15'!$F:$H,3,FALSE),0)</f>
        <v>0</v>
      </c>
      <c r="V65" s="22">
        <f>IFERROR(VLOOKUP($T65,'Dirt Run Irchester 7.5k'!$F:$H,3,FALSE),0)</f>
        <v>0</v>
      </c>
      <c r="W65" s="22">
        <f>IFERROR(VLOOKUP($T65,'Burghley 7'!$F:$H,3,FALSE),0)</f>
        <v>34</v>
      </c>
      <c r="X65" s="22">
        <f>IFERROR(VLOOKUP($T65,'King''s Cliffe Trail 10k'!$F:$H,3,FALSE),0)</f>
        <v>0</v>
      </c>
      <c r="Y65" s="22">
        <f>IFERROR(VLOOKUP($T65,'Langtoft 10k'!F:H,3,FALSE),0)</f>
        <v>0</v>
      </c>
      <c r="Z65" s="22">
        <f>IFERROR(VLOOKUP($T65,'The Grim Reaper 10 Mile'!$F:$H,3,FALSE),0)</f>
        <v>0</v>
      </c>
      <c r="AA65" s="22">
        <f>IFERROR(VLOOKUP($T65,'Nene Valley Trail 10 Mile'!$F:$H,3,FALSE),0)</f>
        <v>0</v>
      </c>
      <c r="AB65" s="22">
        <f>IFERROR(VLOOKUP($T65,'Whissendine 6ix'!$F:$H,3,FALSE),0)</f>
        <v>0</v>
      </c>
      <c r="AC65" s="22">
        <f>IFERROR(VLOOKUP($T65,'Ponton Plod 10k'!$F:$H,3,FALSE),0)</f>
        <v>0</v>
      </c>
      <c r="AD65" s="22">
        <f>IFERROR(VLOOKUP($T65,'Rutland Water parkrun'!$F:$H,3,FALSE),0)</f>
        <v>0</v>
      </c>
      <c r="AE65" s="22">
        <f>IFERROR(VLOOKUP($T65,'Great Eastern Run'!$F:$H,3,FALSE),0)</f>
        <v>0</v>
      </c>
      <c r="AF65" s="22">
        <f>IFERROR(VLOOKUP($T65,'Fen 10'!$F:$H,3,FALSE),0)</f>
        <v>0</v>
      </c>
      <c r="AG65" s="22">
        <f>IFERROR(VLOOKUP($T65,'The George Munday 10k'!$G:$J,4,FALSE),0)</f>
        <v>0</v>
      </c>
      <c r="AH65" s="21">
        <f t="shared" si="11"/>
        <v>34</v>
      </c>
      <c r="AI65" s="21">
        <f t="shared" si="12"/>
        <v>1</v>
      </c>
      <c r="AJ65" s="73">
        <f t="shared" si="7"/>
        <v>55</v>
      </c>
      <c r="AL65" s="10" t="s">
        <v>103</v>
      </c>
      <c r="AM65" s="22">
        <f>IFERROR(VLOOKUP($AL65,'Folksworth 15'!$J:$L,3,FALSE),0)</f>
        <v>0</v>
      </c>
      <c r="AN65" s="22">
        <f>IFERROR(VLOOKUP($AL65,'Dirt Run Irchester 7.5k'!$J:$L,3,FALSE),0)</f>
        <v>40</v>
      </c>
      <c r="AO65" s="22">
        <f>IFERROR(VLOOKUP($AL65,'Burghley 7'!$J:$L,3,FALSE),0)</f>
        <v>0</v>
      </c>
      <c r="AP65" s="22">
        <f>IFERROR(VLOOKUP($AL65,'King''s Cliffe Trail 10k'!$J:$L,3,FALSE),0)</f>
        <v>32</v>
      </c>
      <c r="AQ65" s="22">
        <f>IFERROR(VLOOKUP($AL65,'Langtoft 10k'!J:L,3,FALSE),0)</f>
        <v>0</v>
      </c>
      <c r="AR65" s="22">
        <f>IFERROR(VLOOKUP($AL65,'The Grim Reaper 10 Mile'!$J:$L,3,FALSE),0)</f>
        <v>0</v>
      </c>
      <c r="AS65" s="22">
        <f>IFERROR(VLOOKUP($AL65,'Nene Valley Trail 10 Mile'!$J:$L,3,FALSE),0)</f>
        <v>0</v>
      </c>
      <c r="AT65" s="22">
        <f>IFERROR(VLOOKUP($AL65,'Whissendine 6ix'!$J:$L,3,FALSE),0)</f>
        <v>0</v>
      </c>
      <c r="AU65" s="22">
        <f>IFERROR(VLOOKUP($AL65,'Ponton Plod 10k'!$J:$L,3,FALSE),0)</f>
        <v>0</v>
      </c>
      <c r="AV65" s="22">
        <f>IFERROR(VLOOKUP($AL65,'Rutland Water parkrun'!$J:$L,3,FALSE),0)</f>
        <v>0</v>
      </c>
      <c r="AW65" s="22">
        <f>IFERROR(VLOOKUP($AL65,'Great Eastern Run'!$J:$L,3,FALSE),0)</f>
        <v>0</v>
      </c>
      <c r="AX65" s="22">
        <f>IFERROR(VLOOKUP($AL65,'Fen 10'!$J:$L,3,FALSE),0)</f>
        <v>0</v>
      </c>
      <c r="AY65" s="22">
        <f>IFERROR(VLOOKUP($AL65,'The George Munday 10k'!$L:$O,4,FALSE),0)</f>
        <v>0</v>
      </c>
      <c r="AZ65" s="21">
        <f t="shared" si="13"/>
        <v>72</v>
      </c>
      <c r="BA65" s="21">
        <f t="shared" si="14"/>
        <v>2</v>
      </c>
      <c r="BB65" s="73">
        <f t="shared" si="8"/>
        <v>56</v>
      </c>
    </row>
    <row r="66" spans="2:54" x14ac:dyDescent="0.2">
      <c r="B66" s="14" t="s">
        <v>213</v>
      </c>
      <c r="C66" s="75">
        <f>IFERROR(VLOOKUP($B66,'Folksworth 15'!$B:$D,3,FALSE),0)</f>
        <v>0</v>
      </c>
      <c r="D66" s="75">
        <f>IFERROR(VLOOKUP($B66,'Dirt Run Irchester 7.5k'!$B:$D,3,FALSE),0)</f>
        <v>0</v>
      </c>
      <c r="E66" s="75">
        <f>IFERROR(VLOOKUP($B66,'Burghley 7'!$B:$D,3,FALSE),0)</f>
        <v>0</v>
      </c>
      <c r="F66" s="75">
        <f>IFERROR(VLOOKUP($B66,'King''s Cliffe Trail 10k'!$B:$D,3,FALSE),0)</f>
        <v>0</v>
      </c>
      <c r="G66" s="75">
        <f>IFERROR(VLOOKUP($B66,'Langtoft 10k'!B:F,3,FALSE),0)</f>
        <v>0</v>
      </c>
      <c r="H66" s="75">
        <f>IFERROR(VLOOKUP($B66,'The Grim Reaper 10 Mile'!$B:$D,3,FALSE),0)</f>
        <v>0</v>
      </c>
      <c r="I66" s="75">
        <f>IFERROR(VLOOKUP($B66,'Nene Valley Trail 10 Mile'!B:D,3,FALSE),0)</f>
        <v>0</v>
      </c>
      <c r="J66" s="75">
        <f>IFERROR(VLOOKUP($B66,'Whissendine 6ix'!$B:$D,3,FALSE),0)</f>
        <v>0</v>
      </c>
      <c r="K66" s="75">
        <f>IFERROR(VLOOKUP($B66,'Ponton Plod 10k'!$B:$D,3,FALSE),0)</f>
        <v>0</v>
      </c>
      <c r="L66" s="75">
        <f>IFERROR(VLOOKUP($B66,'Rutland Water parkrun'!$B:$D,3,FALSE),0)</f>
        <v>32</v>
      </c>
      <c r="M66" s="75">
        <f>IFERROR(VLOOKUP($B66,'Great Eastern Run'!$B:$D,3,FALSE),0)</f>
        <v>0</v>
      </c>
      <c r="N66" s="75">
        <f>IFERROR(VLOOKUP($B66,'Fen 10'!$B:$D,3,FALSE),0)</f>
        <v>0</v>
      </c>
      <c r="O66" s="75">
        <f>IFERROR(VLOOKUP($B66,'The George Munday 10k'!B:E,4,FALSE),0)</f>
        <v>0</v>
      </c>
      <c r="P66" s="76">
        <f t="shared" si="9"/>
        <v>32</v>
      </c>
      <c r="Q66" s="76">
        <f t="shared" si="10"/>
        <v>1</v>
      </c>
      <c r="R66" s="77">
        <f t="shared" si="6"/>
        <v>57</v>
      </c>
      <c r="T66" s="10" t="s">
        <v>131</v>
      </c>
      <c r="U66" s="22">
        <f>IFERROR(VLOOKUP($T66,'Folksworth 15'!$F:$H,3,FALSE),0)</f>
        <v>0</v>
      </c>
      <c r="V66" s="22">
        <f>IFERROR(VLOOKUP($T66,'Dirt Run Irchester 7.5k'!$F:$H,3,FALSE),0)</f>
        <v>0</v>
      </c>
      <c r="W66" s="22">
        <f>IFERROR(VLOOKUP($T66,'Burghley 7'!$F:$H,3,FALSE),0)</f>
        <v>33</v>
      </c>
      <c r="X66" s="22">
        <f>IFERROR(VLOOKUP($T66,'King''s Cliffe Trail 10k'!$F:$H,3,FALSE),0)</f>
        <v>0</v>
      </c>
      <c r="Y66" s="22">
        <f>IFERROR(VLOOKUP($T66,'Langtoft 10k'!F:H,3,FALSE),0)</f>
        <v>0</v>
      </c>
      <c r="Z66" s="22">
        <f>IFERROR(VLOOKUP($T66,'The Grim Reaper 10 Mile'!$F:$H,3,FALSE),0)</f>
        <v>0</v>
      </c>
      <c r="AA66" s="22">
        <f>IFERROR(VLOOKUP($T66,'Nene Valley Trail 10 Mile'!$F:$H,3,FALSE),0)</f>
        <v>0</v>
      </c>
      <c r="AB66" s="22">
        <f>IFERROR(VLOOKUP($T66,'Whissendine 6ix'!$F:$H,3,FALSE),0)</f>
        <v>0</v>
      </c>
      <c r="AC66" s="22">
        <f>IFERROR(VLOOKUP($T66,'Ponton Plod 10k'!$F:$H,3,FALSE),0)</f>
        <v>0</v>
      </c>
      <c r="AD66" s="22">
        <f>IFERROR(VLOOKUP($T66,'Rutland Water parkrun'!$F:$H,3,FALSE),0)</f>
        <v>0</v>
      </c>
      <c r="AE66" s="22">
        <f>IFERROR(VLOOKUP($T66,'Great Eastern Run'!$F:$H,3,FALSE),0)</f>
        <v>0</v>
      </c>
      <c r="AF66" s="22">
        <f>IFERROR(VLOOKUP($T66,'Fen 10'!$F:$H,3,FALSE),0)</f>
        <v>0</v>
      </c>
      <c r="AG66" s="22">
        <f>IFERROR(VLOOKUP($T66,'The George Munday 10k'!$G:$J,4,FALSE),0)</f>
        <v>0</v>
      </c>
      <c r="AH66" s="21">
        <f t="shared" si="11"/>
        <v>33</v>
      </c>
      <c r="AI66" s="21">
        <f t="shared" si="12"/>
        <v>1</v>
      </c>
      <c r="AJ66" s="73">
        <f t="shared" si="7"/>
        <v>57</v>
      </c>
      <c r="AL66" s="10" t="s">
        <v>197</v>
      </c>
      <c r="AM66" s="22">
        <f>IFERROR(VLOOKUP($AL66,'Folksworth 15'!$J:$L,3,FALSE),0)</f>
        <v>0</v>
      </c>
      <c r="AN66" s="22">
        <f>IFERROR(VLOOKUP($AL66,'Dirt Run Irchester 7.5k'!$J:$L,3,FALSE),0)</f>
        <v>0</v>
      </c>
      <c r="AO66" s="22">
        <f>IFERROR(VLOOKUP($AL66,'Burghley 7'!$J:$L,3,FALSE),0)</f>
        <v>0</v>
      </c>
      <c r="AP66" s="22">
        <f>IFERROR(VLOOKUP($AL66,'King''s Cliffe Trail 10k'!$J:$L,3,FALSE),0)</f>
        <v>0</v>
      </c>
      <c r="AQ66" s="22">
        <f>IFERROR(VLOOKUP($AL66,'Langtoft 10k'!J:L,3,FALSE),0)</f>
        <v>0</v>
      </c>
      <c r="AR66" s="22">
        <f>IFERROR(VLOOKUP($AL66,'The Grim Reaper 10 Mile'!$J:$L,3,FALSE),0)</f>
        <v>41</v>
      </c>
      <c r="AS66" s="22">
        <f>IFERROR(VLOOKUP($AL66,'Nene Valley Trail 10 Mile'!$J:$L,3,FALSE),0)</f>
        <v>0</v>
      </c>
      <c r="AT66" s="22">
        <f>IFERROR(VLOOKUP($AL66,'Whissendine 6ix'!$J:$L,3,FALSE),0)</f>
        <v>0</v>
      </c>
      <c r="AU66" s="22">
        <f>IFERROR(VLOOKUP($AL66,'Ponton Plod 10k'!$J:$L,3,FALSE),0)</f>
        <v>0</v>
      </c>
      <c r="AV66" s="22">
        <f>IFERROR(VLOOKUP($AL66,'Rutland Water parkrun'!$J:$L,3,FALSE),0)</f>
        <v>0</v>
      </c>
      <c r="AW66" s="22">
        <f>IFERROR(VLOOKUP($AL66,'Great Eastern Run'!$J:$L,3,FALSE),0)</f>
        <v>30</v>
      </c>
      <c r="AX66" s="22">
        <f>IFERROR(VLOOKUP($AL66,'Fen 10'!$J:$L,3,FALSE),0)</f>
        <v>0</v>
      </c>
      <c r="AY66" s="22">
        <f>IFERROR(VLOOKUP($AL66,'The George Munday 10k'!$L:$O,4,FALSE),0)</f>
        <v>0</v>
      </c>
      <c r="AZ66" s="21">
        <f t="shared" si="13"/>
        <v>71</v>
      </c>
      <c r="BA66" s="21">
        <f t="shared" si="14"/>
        <v>2</v>
      </c>
      <c r="BB66" s="73">
        <f t="shared" si="8"/>
        <v>57</v>
      </c>
    </row>
    <row r="67" spans="2:54" x14ac:dyDescent="0.2">
      <c r="B67" s="74" t="s">
        <v>214</v>
      </c>
      <c r="C67" s="75">
        <f>IFERROR(VLOOKUP($B67,'Folksworth 15'!$B:$D,3,FALSE),0)</f>
        <v>0</v>
      </c>
      <c r="D67" s="75">
        <f>IFERROR(VLOOKUP($B67,'Dirt Run Irchester 7.5k'!$B:$D,3,FALSE),0)</f>
        <v>0</v>
      </c>
      <c r="E67" s="75">
        <f>IFERROR(VLOOKUP($B67,'Burghley 7'!$B:$D,3,FALSE),0)</f>
        <v>0</v>
      </c>
      <c r="F67" s="75">
        <f>IFERROR(VLOOKUP($B67,'King''s Cliffe Trail 10k'!$B:$D,3,FALSE),0)</f>
        <v>0</v>
      </c>
      <c r="G67" s="75">
        <f>IFERROR(VLOOKUP($B67,'Langtoft 10k'!B:F,3,FALSE),0)</f>
        <v>0</v>
      </c>
      <c r="H67" s="75">
        <f>IFERROR(VLOOKUP($B67,'The Grim Reaper 10 Mile'!$B:$D,3,FALSE),0)</f>
        <v>0</v>
      </c>
      <c r="I67" s="75">
        <f>IFERROR(VLOOKUP($B67,'Nene Valley Trail 10 Mile'!B:D,3,FALSE),0)</f>
        <v>0</v>
      </c>
      <c r="J67" s="75">
        <f>IFERROR(VLOOKUP($B67,'Whissendine 6ix'!$B:$D,3,FALSE),0)</f>
        <v>0</v>
      </c>
      <c r="K67" s="75">
        <f>IFERROR(VLOOKUP($B67,'Ponton Plod 10k'!$B:$D,3,FALSE),0)</f>
        <v>0</v>
      </c>
      <c r="L67" s="75">
        <f>IFERROR(VLOOKUP($B67,'Rutland Water parkrun'!$B:$D,3,FALSE),0)</f>
        <v>31</v>
      </c>
      <c r="M67" s="75">
        <f>IFERROR(VLOOKUP($B67,'Great Eastern Run'!$B:$D,3,FALSE),0)</f>
        <v>0</v>
      </c>
      <c r="N67" s="75">
        <f>IFERROR(VLOOKUP($B67,'Fen 10'!$B:$D,3,FALSE),0)</f>
        <v>0</v>
      </c>
      <c r="O67" s="75">
        <f>IFERROR(VLOOKUP($B67,'The George Munday 10k'!B:E,4,FALSE),0)</f>
        <v>0</v>
      </c>
      <c r="P67" s="76">
        <f t="shared" si="9"/>
        <v>31</v>
      </c>
      <c r="Q67" s="76">
        <f t="shared" si="10"/>
        <v>1</v>
      </c>
      <c r="R67" s="77">
        <f t="shared" si="6"/>
        <v>58</v>
      </c>
      <c r="T67" s="20" t="s">
        <v>238</v>
      </c>
      <c r="U67" s="22">
        <f>IFERROR(VLOOKUP($T67,'Folksworth 15'!$F:$H,3,FALSE),0)</f>
        <v>0</v>
      </c>
      <c r="V67" s="22">
        <f>IFERROR(VLOOKUP($T67,'Dirt Run Irchester 7.5k'!$F:$H,3,FALSE),0)</f>
        <v>0</v>
      </c>
      <c r="W67" s="22">
        <f>IFERROR(VLOOKUP($T67,'Burghley 7'!$F:$H,3,FALSE),0)</f>
        <v>0</v>
      </c>
      <c r="X67" s="22">
        <f>IFERROR(VLOOKUP($T67,'King''s Cliffe Trail 10k'!$F:$H,3,FALSE),0)</f>
        <v>0</v>
      </c>
      <c r="Y67" s="22">
        <f>IFERROR(VLOOKUP($T67,'Langtoft 10k'!F:H,3,FALSE),0)</f>
        <v>0</v>
      </c>
      <c r="Z67" s="22">
        <f>IFERROR(VLOOKUP($T67,'The Grim Reaper 10 Mile'!$F:$H,3,FALSE),0)</f>
        <v>0</v>
      </c>
      <c r="AA67" s="22">
        <f>IFERROR(VLOOKUP($T67,'Nene Valley Trail 10 Mile'!$F:$H,3,FALSE),0)</f>
        <v>0</v>
      </c>
      <c r="AB67" s="22">
        <f>IFERROR(VLOOKUP($T67,'Whissendine 6ix'!$F:$H,3,FALSE),0)</f>
        <v>0</v>
      </c>
      <c r="AC67" s="22">
        <f>IFERROR(VLOOKUP($T67,'Ponton Plod 10k'!$F:$H,3,FALSE),0)</f>
        <v>0</v>
      </c>
      <c r="AD67" s="22">
        <f>IFERROR(VLOOKUP($T67,'Rutland Water parkrun'!$F:$H,3,FALSE),0)</f>
        <v>33</v>
      </c>
      <c r="AE67" s="22">
        <f>IFERROR(VLOOKUP($T67,'Great Eastern Run'!$F:$H,3,FALSE),0)</f>
        <v>0</v>
      </c>
      <c r="AF67" s="22">
        <f>IFERROR(VLOOKUP($T67,'Fen 10'!$F:$H,3,FALSE),0)</f>
        <v>0</v>
      </c>
      <c r="AG67" s="22">
        <f>IFERROR(VLOOKUP($T67,'The George Munday 10k'!$G:$J,4,FALSE),0)</f>
        <v>0</v>
      </c>
      <c r="AH67" s="21">
        <f t="shared" si="11"/>
        <v>33</v>
      </c>
      <c r="AI67" s="21">
        <f t="shared" si="12"/>
        <v>1</v>
      </c>
      <c r="AJ67" s="73">
        <f t="shared" si="7"/>
        <v>57</v>
      </c>
      <c r="AL67" s="10" t="s">
        <v>201</v>
      </c>
      <c r="AM67" s="22">
        <f>IFERROR(VLOOKUP($AL67,'Folksworth 15'!$J:$L,3,FALSE),0)</f>
        <v>0</v>
      </c>
      <c r="AN67" s="22">
        <f>IFERROR(VLOOKUP($AL67,'Dirt Run Irchester 7.5k'!$J:$L,3,FALSE),0)</f>
        <v>0</v>
      </c>
      <c r="AO67" s="22">
        <f>IFERROR(VLOOKUP($AL67,'Burghley 7'!$J:$L,3,FALSE),0)</f>
        <v>0</v>
      </c>
      <c r="AP67" s="22">
        <f>IFERROR(VLOOKUP($AL67,'King''s Cliffe Trail 10k'!$J:$L,3,FALSE),0)</f>
        <v>0</v>
      </c>
      <c r="AQ67" s="22">
        <f>IFERROR(VLOOKUP($AL67,'Langtoft 10k'!J:L,3,FALSE),0)</f>
        <v>0</v>
      </c>
      <c r="AR67" s="22">
        <f>IFERROR(VLOOKUP($AL67,'The Grim Reaper 10 Mile'!$J:$L,3,FALSE),0)</f>
        <v>0</v>
      </c>
      <c r="AS67" s="22">
        <f>IFERROR(VLOOKUP($AL67,'Nene Valley Trail 10 Mile'!$J:$L,3,FALSE),0)</f>
        <v>34</v>
      </c>
      <c r="AT67" s="22">
        <f>IFERROR(VLOOKUP($AL67,'Whissendine 6ix'!$J:$L,3,FALSE),0)</f>
        <v>33</v>
      </c>
      <c r="AU67" s="22">
        <f>IFERROR(VLOOKUP($AL67,'Ponton Plod 10k'!$J:$L,3,FALSE),0)</f>
        <v>0</v>
      </c>
      <c r="AV67" s="22">
        <f>IFERROR(VLOOKUP($AL67,'Rutland Water parkrun'!$J:$L,3,FALSE),0)</f>
        <v>0</v>
      </c>
      <c r="AW67" s="22">
        <f>IFERROR(VLOOKUP($AL67,'Great Eastern Run'!$J:$L,3,FALSE),0)</f>
        <v>0</v>
      </c>
      <c r="AX67" s="22">
        <f>IFERROR(VLOOKUP($AL67,'Fen 10'!$J:$L,3,FALSE),0)</f>
        <v>0</v>
      </c>
      <c r="AY67" s="22">
        <f>IFERROR(VLOOKUP($AL67,'The George Munday 10k'!$L:$O,4,FALSE),0)</f>
        <v>0</v>
      </c>
      <c r="AZ67" s="21">
        <f t="shared" si="13"/>
        <v>67</v>
      </c>
      <c r="BA67" s="21">
        <f t="shared" si="14"/>
        <v>2</v>
      </c>
      <c r="BB67" s="73">
        <f t="shared" si="8"/>
        <v>58</v>
      </c>
    </row>
    <row r="68" spans="2:54" ht="13.5" thickBot="1" x14ac:dyDescent="0.25">
      <c r="B68" s="98" t="s">
        <v>215</v>
      </c>
      <c r="C68" s="106">
        <f>IFERROR(VLOOKUP($B68,'Folksworth 15'!$B:$D,3,FALSE),0)</f>
        <v>0</v>
      </c>
      <c r="D68" s="106">
        <f>IFERROR(VLOOKUP($B68,'Dirt Run Irchester 7.5k'!$B:$D,3,FALSE),0)</f>
        <v>0</v>
      </c>
      <c r="E68" s="106">
        <f>IFERROR(VLOOKUP($B68,'Burghley 7'!$B:$D,3,FALSE),0)</f>
        <v>0</v>
      </c>
      <c r="F68" s="106">
        <f>IFERROR(VLOOKUP($B68,'King''s Cliffe Trail 10k'!$B:$D,3,FALSE),0)</f>
        <v>0</v>
      </c>
      <c r="G68" s="106">
        <f>IFERROR(VLOOKUP($B68,'Langtoft 10k'!B:F,3,FALSE),0)</f>
        <v>0</v>
      </c>
      <c r="H68" s="106">
        <f>IFERROR(VLOOKUP($B68,'The Grim Reaper 10 Mile'!$B:$D,3,FALSE),0)</f>
        <v>0</v>
      </c>
      <c r="I68" s="106">
        <f>IFERROR(VLOOKUP($B68,'Nene Valley Trail 10 Mile'!B:D,3,FALSE),0)</f>
        <v>0</v>
      </c>
      <c r="J68" s="106">
        <f>IFERROR(VLOOKUP($B68,'Whissendine 6ix'!$B:$D,3,FALSE),0)</f>
        <v>0</v>
      </c>
      <c r="K68" s="106">
        <f>IFERROR(VLOOKUP($B68,'Ponton Plod 10k'!$B:$D,3,FALSE),0)</f>
        <v>0</v>
      </c>
      <c r="L68" s="106">
        <f>IFERROR(VLOOKUP($B68,'Rutland Water parkrun'!$B:$D,3,FALSE),0)</f>
        <v>30</v>
      </c>
      <c r="M68" s="106">
        <f>IFERROR(VLOOKUP($B68,'Great Eastern Run'!$B:$D,3,FALSE),0)</f>
        <v>0</v>
      </c>
      <c r="N68" s="106">
        <f>IFERROR(VLOOKUP($B68,'Fen 10'!$B:$D,3,FALSE),0)</f>
        <v>0</v>
      </c>
      <c r="O68" s="106">
        <f>IFERROR(VLOOKUP($B68,'The George Munday 10k'!B:E,4,FALSE),0)</f>
        <v>0</v>
      </c>
      <c r="P68" s="107">
        <f t="shared" si="9"/>
        <v>30</v>
      </c>
      <c r="Q68" s="107">
        <f t="shared" si="10"/>
        <v>1</v>
      </c>
      <c r="R68" s="108">
        <f t="shared" si="6"/>
        <v>59</v>
      </c>
      <c r="T68" s="10" t="s">
        <v>239</v>
      </c>
      <c r="U68" s="22">
        <f>IFERROR(VLOOKUP($T68,'Folksworth 15'!$F:$H,3,FALSE),0)</f>
        <v>0</v>
      </c>
      <c r="V68" s="22">
        <f>IFERROR(VLOOKUP($T68,'Dirt Run Irchester 7.5k'!$F:$H,3,FALSE),0)</f>
        <v>0</v>
      </c>
      <c r="W68" s="22">
        <f>IFERROR(VLOOKUP($T68,'Burghley 7'!$F:$H,3,FALSE),0)</f>
        <v>0</v>
      </c>
      <c r="X68" s="22">
        <f>IFERROR(VLOOKUP($T68,'King''s Cliffe Trail 10k'!$F:$H,3,FALSE),0)</f>
        <v>0</v>
      </c>
      <c r="Y68" s="22">
        <f>IFERROR(VLOOKUP($T68,'Langtoft 10k'!F:H,3,FALSE),0)</f>
        <v>0</v>
      </c>
      <c r="Z68" s="22">
        <f>IFERROR(VLOOKUP($T68,'The Grim Reaper 10 Mile'!$F:$H,3,FALSE),0)</f>
        <v>0</v>
      </c>
      <c r="AA68" s="22">
        <f>IFERROR(VLOOKUP($T68,'Nene Valley Trail 10 Mile'!$F:$H,3,FALSE),0)</f>
        <v>0</v>
      </c>
      <c r="AB68" s="22">
        <f>IFERROR(VLOOKUP($T68,'Whissendine 6ix'!$F:$H,3,FALSE),0)</f>
        <v>0</v>
      </c>
      <c r="AC68" s="22">
        <f>IFERROR(VLOOKUP($T68,'Ponton Plod 10k'!$F:$H,3,FALSE),0)</f>
        <v>0</v>
      </c>
      <c r="AD68" s="22">
        <f>IFERROR(VLOOKUP($T68,'Rutland Water parkrun'!$F:$H,3,FALSE),0)</f>
        <v>32</v>
      </c>
      <c r="AE68" s="22">
        <f>IFERROR(VLOOKUP($T68,'Great Eastern Run'!$F:$H,3,FALSE),0)</f>
        <v>0</v>
      </c>
      <c r="AF68" s="22">
        <f>IFERROR(VLOOKUP($T68,'Fen 10'!$F:$H,3,FALSE),0)</f>
        <v>0</v>
      </c>
      <c r="AG68" s="22">
        <f>IFERROR(VLOOKUP($T68,'The George Munday 10k'!$G:$J,4,FALSE),0)</f>
        <v>0</v>
      </c>
      <c r="AH68" s="21">
        <f t="shared" si="11"/>
        <v>32</v>
      </c>
      <c r="AI68" s="21">
        <f t="shared" si="12"/>
        <v>1</v>
      </c>
      <c r="AJ68" s="73">
        <f t="shared" si="7"/>
        <v>59</v>
      </c>
      <c r="AL68" s="10" t="s">
        <v>136</v>
      </c>
      <c r="AM68" s="22">
        <f>IFERROR(VLOOKUP($AL68,'Folksworth 15'!$J:$L,3,FALSE),0)</f>
        <v>0</v>
      </c>
      <c r="AN68" s="22">
        <f>IFERROR(VLOOKUP($AL68,'Dirt Run Irchester 7.5k'!$J:$L,3,FALSE),0)</f>
        <v>0</v>
      </c>
      <c r="AO68" s="22">
        <f>IFERROR(VLOOKUP($AL68,'Burghley 7'!$J:$L,3,FALSE),0)</f>
        <v>30</v>
      </c>
      <c r="AP68" s="22">
        <f>IFERROR(VLOOKUP($AL68,'King''s Cliffe Trail 10k'!$J:$L,3,FALSE),0)</f>
        <v>35</v>
      </c>
      <c r="AQ68" s="22">
        <f>IFERROR(VLOOKUP($AL68,'Langtoft 10k'!J:L,3,FALSE),0)</f>
        <v>0</v>
      </c>
      <c r="AR68" s="22">
        <f>IFERROR(VLOOKUP($AL68,'The Grim Reaper 10 Mile'!$J:$L,3,FALSE),0)</f>
        <v>0</v>
      </c>
      <c r="AS68" s="22">
        <f>IFERROR(VLOOKUP($AL68,'Nene Valley Trail 10 Mile'!$J:$L,3,FALSE),0)</f>
        <v>0</v>
      </c>
      <c r="AT68" s="22">
        <f>IFERROR(VLOOKUP($AL68,'Whissendine 6ix'!$J:$L,3,FALSE),0)</f>
        <v>0</v>
      </c>
      <c r="AU68" s="22">
        <f>IFERROR(VLOOKUP($AL68,'Ponton Plod 10k'!$J:$L,3,FALSE),0)</f>
        <v>0</v>
      </c>
      <c r="AV68" s="22">
        <f>IFERROR(VLOOKUP($AL68,'Rutland Water parkrun'!$J:$L,3,FALSE),0)</f>
        <v>0</v>
      </c>
      <c r="AW68" s="22">
        <f>IFERROR(VLOOKUP($AL68,'Great Eastern Run'!$J:$L,3,FALSE),0)</f>
        <v>0</v>
      </c>
      <c r="AX68" s="22">
        <f>IFERROR(VLOOKUP($AL68,'Fen 10'!$J:$L,3,FALSE),0)</f>
        <v>0</v>
      </c>
      <c r="AY68" s="22">
        <f>IFERROR(VLOOKUP($AL68,'The George Munday 10k'!$L:$O,4,FALSE),0)</f>
        <v>0</v>
      </c>
      <c r="AZ68" s="21">
        <f t="shared" si="13"/>
        <v>65</v>
      </c>
      <c r="BA68" s="21">
        <f t="shared" si="14"/>
        <v>2</v>
      </c>
      <c r="BB68" s="73">
        <f t="shared" si="8"/>
        <v>59</v>
      </c>
    </row>
    <row r="69" spans="2:54" ht="13.5" thickTop="1" x14ac:dyDescent="0.2">
      <c r="B69" s="109"/>
      <c r="C69" s="109"/>
      <c r="D69" s="109"/>
      <c r="E69" s="109"/>
      <c r="F69" s="109"/>
      <c r="G69" s="109"/>
      <c r="H69" s="109"/>
      <c r="I69" s="109"/>
      <c r="J69" s="109"/>
      <c r="K69" s="109"/>
      <c r="L69" s="109"/>
      <c r="M69" s="109"/>
      <c r="N69" s="109"/>
      <c r="O69" s="109"/>
      <c r="P69" s="109"/>
      <c r="Q69" s="109"/>
      <c r="R69" s="109"/>
      <c r="T69" s="10" t="s">
        <v>133</v>
      </c>
      <c r="U69" s="22">
        <f>IFERROR(VLOOKUP($T69,'Folksworth 15'!$F:$H,3,FALSE),0)</f>
        <v>0</v>
      </c>
      <c r="V69" s="22">
        <f>IFERROR(VLOOKUP($T69,'Dirt Run Irchester 7.5k'!$F:$H,3,FALSE),0)</f>
        <v>0</v>
      </c>
      <c r="W69" s="22">
        <f>IFERROR(VLOOKUP($T69,'Burghley 7'!$F:$H,3,FALSE),0)</f>
        <v>31</v>
      </c>
      <c r="X69" s="22">
        <f>IFERROR(VLOOKUP($T69,'King''s Cliffe Trail 10k'!$F:$H,3,FALSE),0)</f>
        <v>0</v>
      </c>
      <c r="Y69" s="22">
        <f>IFERROR(VLOOKUP($T69,'Langtoft 10k'!F:H,3,FALSE),0)</f>
        <v>0</v>
      </c>
      <c r="Z69" s="22">
        <f>IFERROR(VLOOKUP($T69,'The Grim Reaper 10 Mile'!$F:$H,3,FALSE),0)</f>
        <v>0</v>
      </c>
      <c r="AA69" s="22">
        <f>IFERROR(VLOOKUP($T69,'Nene Valley Trail 10 Mile'!$F:$H,3,FALSE),0)</f>
        <v>0</v>
      </c>
      <c r="AB69" s="22">
        <f>IFERROR(VLOOKUP($T69,'Whissendine 6ix'!$F:$H,3,FALSE),0)</f>
        <v>0</v>
      </c>
      <c r="AC69" s="22">
        <f>IFERROR(VLOOKUP($T69,'Ponton Plod 10k'!$F:$H,3,FALSE),0)</f>
        <v>0</v>
      </c>
      <c r="AD69" s="22">
        <f>IFERROR(VLOOKUP($T69,'Rutland Water parkrun'!$F:$H,3,FALSE),0)</f>
        <v>0</v>
      </c>
      <c r="AE69" s="22">
        <f>IFERROR(VLOOKUP($T69,'Great Eastern Run'!$F:$H,3,FALSE),0)</f>
        <v>0</v>
      </c>
      <c r="AF69" s="22">
        <f>IFERROR(VLOOKUP($T69,'Fen 10'!$F:$H,3,FALSE),0)</f>
        <v>0</v>
      </c>
      <c r="AG69" s="22">
        <f>IFERROR(VLOOKUP($T69,'The George Munday 10k'!$G:$J,4,FALSE),0)</f>
        <v>0</v>
      </c>
      <c r="AH69" s="21">
        <f t="shared" si="11"/>
        <v>31</v>
      </c>
      <c r="AI69" s="21">
        <f t="shared" si="12"/>
        <v>1</v>
      </c>
      <c r="AJ69" s="73">
        <f t="shared" si="7"/>
        <v>60</v>
      </c>
      <c r="AL69" s="10" t="s">
        <v>24</v>
      </c>
      <c r="AM69" s="22">
        <f>IFERROR(VLOOKUP($AL69,'Folksworth 15'!$J:$L,3,FALSE),0)</f>
        <v>33</v>
      </c>
      <c r="AN69" s="22">
        <f>IFERROR(VLOOKUP($AL69,'Dirt Run Irchester 7.5k'!$J:$L,3,FALSE),0)</f>
        <v>0</v>
      </c>
      <c r="AO69" s="22">
        <f>IFERROR(VLOOKUP($AL69,'Burghley 7'!$J:$L,3,FALSE),0)</f>
        <v>0</v>
      </c>
      <c r="AP69" s="22">
        <f>IFERROR(VLOOKUP($AL69,'King''s Cliffe Trail 10k'!$J:$L,3,FALSE),0)</f>
        <v>0</v>
      </c>
      <c r="AQ69" s="22">
        <f>IFERROR(VLOOKUP($AL69,'Langtoft 10k'!J:L,3,FALSE),0)</f>
        <v>0</v>
      </c>
      <c r="AR69" s="22">
        <f>IFERROR(VLOOKUP($AL69,'The Grim Reaper 10 Mile'!$J:$L,3,FALSE),0)</f>
        <v>0</v>
      </c>
      <c r="AS69" s="22">
        <f>IFERROR(VLOOKUP($AL69,'Nene Valley Trail 10 Mile'!$J:$L,3,FALSE),0)</f>
        <v>0</v>
      </c>
      <c r="AT69" s="22">
        <f>IFERROR(VLOOKUP($AL69,'Whissendine 6ix'!$J:$L,3,FALSE),0)</f>
        <v>0</v>
      </c>
      <c r="AU69" s="22">
        <f>IFERROR(VLOOKUP($AL69,'Ponton Plod 10k'!$J:$L,3,FALSE),0)</f>
        <v>0</v>
      </c>
      <c r="AV69" s="22">
        <f>IFERROR(VLOOKUP($AL69,'Rutland Water parkrun'!$J:$L,3,FALSE),0)</f>
        <v>0</v>
      </c>
      <c r="AW69" s="22">
        <f>IFERROR(VLOOKUP($AL69,'Great Eastern Run'!$J:$L,3,FALSE),0)</f>
        <v>31</v>
      </c>
      <c r="AX69" s="22">
        <f>IFERROR(VLOOKUP($AL69,'Fen 10'!$J:$L,3,FALSE),0)</f>
        <v>0</v>
      </c>
      <c r="AY69" s="22">
        <f>IFERROR(VLOOKUP($AL69,'The George Munday 10k'!$L:$O,4,FALSE),0)</f>
        <v>0</v>
      </c>
      <c r="AZ69" s="21">
        <f t="shared" si="13"/>
        <v>64</v>
      </c>
      <c r="BA69" s="21">
        <f t="shared" si="14"/>
        <v>2</v>
      </c>
      <c r="BB69" s="73">
        <f t="shared" si="8"/>
        <v>60</v>
      </c>
    </row>
    <row r="70" spans="2:54" x14ac:dyDescent="0.2">
      <c r="T70" s="20" t="s">
        <v>206</v>
      </c>
      <c r="U70" s="22">
        <f>IFERROR(VLOOKUP($T70,'Folksworth 15'!$F:$H,3,FALSE),0)</f>
        <v>0</v>
      </c>
      <c r="V70" s="22">
        <f>IFERROR(VLOOKUP($T70,'Dirt Run Irchester 7.5k'!$F:$H,3,FALSE),0)</f>
        <v>0</v>
      </c>
      <c r="W70" s="22">
        <f>IFERROR(VLOOKUP($T70,'Burghley 7'!$F:$H,3,FALSE),0)</f>
        <v>0</v>
      </c>
      <c r="X70" s="22">
        <f>IFERROR(VLOOKUP($T70,'King''s Cliffe Trail 10k'!$F:$H,3,FALSE),0)</f>
        <v>0</v>
      </c>
      <c r="Y70" s="22">
        <f>IFERROR(VLOOKUP($T70,'Langtoft 10k'!F:H,3,FALSE),0)</f>
        <v>0</v>
      </c>
      <c r="Z70" s="22">
        <f>IFERROR(VLOOKUP($T70,'The Grim Reaper 10 Mile'!$F:$H,3,FALSE),0)</f>
        <v>0</v>
      </c>
      <c r="AA70" s="22">
        <f>IFERROR(VLOOKUP($T70,'Nene Valley Trail 10 Mile'!$F:$H,3,FALSE),0)</f>
        <v>0</v>
      </c>
      <c r="AB70" s="22">
        <f>IFERROR(VLOOKUP($T70,'Whissendine 6ix'!$F:$H,3,FALSE),0)</f>
        <v>31</v>
      </c>
      <c r="AC70" s="22">
        <f>IFERROR(VLOOKUP($T70,'Ponton Plod 10k'!$F:$H,3,FALSE),0)</f>
        <v>0</v>
      </c>
      <c r="AD70" s="22">
        <f>IFERROR(VLOOKUP($T70,'Rutland Water parkrun'!$F:$H,3,FALSE),0)</f>
        <v>0</v>
      </c>
      <c r="AE70" s="22">
        <f>IFERROR(VLOOKUP($T70,'Great Eastern Run'!$F:$H,3,FALSE),0)</f>
        <v>0</v>
      </c>
      <c r="AF70" s="22">
        <f>IFERROR(VLOOKUP($T70,'Fen 10'!$F:$H,3,FALSE),0)</f>
        <v>0</v>
      </c>
      <c r="AG70" s="22">
        <f>IFERROR(VLOOKUP($T70,'The George Munday 10k'!$G:$J,4,FALSE),0)</f>
        <v>0</v>
      </c>
      <c r="AH70" s="21">
        <f t="shared" si="11"/>
        <v>31</v>
      </c>
      <c r="AI70" s="21">
        <f t="shared" si="12"/>
        <v>1</v>
      </c>
      <c r="AJ70" s="73">
        <f t="shared" si="7"/>
        <v>60</v>
      </c>
      <c r="AL70" s="10" t="s">
        <v>176</v>
      </c>
      <c r="AM70" s="22">
        <f>IFERROR(VLOOKUP($AL70,'Folksworth 15'!$J:$L,3,FALSE),0)</f>
        <v>0</v>
      </c>
      <c r="AN70" s="22">
        <f>IFERROR(VLOOKUP($AL70,'Dirt Run Irchester 7.5k'!$J:$L,3,FALSE),0)</f>
        <v>0</v>
      </c>
      <c r="AO70" s="22">
        <f>IFERROR(VLOOKUP($AL70,'Burghley 7'!$J:$L,3,FALSE),0)</f>
        <v>0</v>
      </c>
      <c r="AP70" s="22">
        <f>IFERROR(VLOOKUP($AL70,'King''s Cliffe Trail 10k'!$J:$L,3,FALSE),0)</f>
        <v>30</v>
      </c>
      <c r="AQ70" s="22">
        <f>IFERROR(VLOOKUP($AL70,'Langtoft 10k'!J:L,3,FALSE),0)</f>
        <v>0</v>
      </c>
      <c r="AR70" s="22">
        <f>IFERROR(VLOOKUP($AL70,'The Grim Reaper 10 Mile'!$J:$L,3,FALSE),0)</f>
        <v>0</v>
      </c>
      <c r="AS70" s="22">
        <f>IFERROR(VLOOKUP($AL70,'Nene Valley Trail 10 Mile'!$J:$L,3,FALSE),0)</f>
        <v>33</v>
      </c>
      <c r="AT70" s="22">
        <f>IFERROR(VLOOKUP($AL70,'Whissendine 6ix'!$J:$L,3,FALSE),0)</f>
        <v>0</v>
      </c>
      <c r="AU70" s="22">
        <f>IFERROR(VLOOKUP($AL70,'Ponton Plod 10k'!$J:$L,3,FALSE),0)</f>
        <v>0</v>
      </c>
      <c r="AV70" s="22">
        <f>IFERROR(VLOOKUP($AL70,'Rutland Water parkrun'!$J:$L,3,FALSE),0)</f>
        <v>0</v>
      </c>
      <c r="AW70" s="22">
        <f>IFERROR(VLOOKUP($AL70,'Great Eastern Run'!$J:$L,3,FALSE),0)</f>
        <v>0</v>
      </c>
      <c r="AX70" s="22">
        <f>IFERROR(VLOOKUP($AL70,'Fen 10'!$J:$L,3,FALSE),0)</f>
        <v>0</v>
      </c>
      <c r="AY70" s="22">
        <f>IFERROR(VLOOKUP($AL70,'The George Munday 10k'!$L:$O,4,FALSE),0)</f>
        <v>0</v>
      </c>
      <c r="AZ70" s="21">
        <f t="shared" si="13"/>
        <v>63</v>
      </c>
      <c r="BA70" s="21">
        <f t="shared" si="14"/>
        <v>2</v>
      </c>
      <c r="BB70" s="73">
        <f t="shared" si="8"/>
        <v>61</v>
      </c>
    </row>
    <row r="71" spans="2:54" x14ac:dyDescent="0.2">
      <c r="T71" s="10" t="s">
        <v>137</v>
      </c>
      <c r="U71" s="22">
        <f>IFERROR(VLOOKUP($T71,'Folksworth 15'!$F:$H,3,FALSE),0)</f>
        <v>0</v>
      </c>
      <c r="V71" s="22">
        <f>IFERROR(VLOOKUP($T71,'Dirt Run Irchester 7.5k'!$F:$H,3,FALSE),0)</f>
        <v>0</v>
      </c>
      <c r="W71" s="22">
        <f>IFERROR(VLOOKUP($T71,'Burghley 7'!$F:$H,3,FALSE),0)</f>
        <v>30</v>
      </c>
      <c r="X71" s="22">
        <f>IFERROR(VLOOKUP($T71,'King''s Cliffe Trail 10k'!$F:$H,3,FALSE),0)</f>
        <v>0</v>
      </c>
      <c r="Y71" s="22">
        <f>IFERROR(VLOOKUP($T71,'Langtoft 10k'!F:H,3,FALSE),0)</f>
        <v>0</v>
      </c>
      <c r="Z71" s="22">
        <f>IFERROR(VLOOKUP($T71,'The Grim Reaper 10 Mile'!$F:$H,3,FALSE),0)</f>
        <v>0</v>
      </c>
      <c r="AA71" s="22">
        <f>IFERROR(VLOOKUP($T71,'Nene Valley Trail 10 Mile'!$F:$H,3,FALSE),0)</f>
        <v>0</v>
      </c>
      <c r="AB71" s="22">
        <f>IFERROR(VLOOKUP($T71,'Whissendine 6ix'!$F:$H,3,FALSE),0)</f>
        <v>0</v>
      </c>
      <c r="AC71" s="22">
        <f>IFERROR(VLOOKUP($T71,'Ponton Plod 10k'!$F:$H,3,FALSE),0)</f>
        <v>0</v>
      </c>
      <c r="AD71" s="22">
        <f>IFERROR(VLOOKUP($T71,'Rutland Water parkrun'!$F:$H,3,FALSE),0)</f>
        <v>0</v>
      </c>
      <c r="AE71" s="22">
        <f>IFERROR(VLOOKUP($T71,'Great Eastern Run'!$F:$H,3,FALSE),0)</f>
        <v>0</v>
      </c>
      <c r="AF71" s="22">
        <f>IFERROR(VLOOKUP($T71,'Fen 10'!$F:$H,3,FALSE),0)</f>
        <v>0</v>
      </c>
      <c r="AG71" s="22">
        <f>IFERROR(VLOOKUP($T71,'The George Munday 10k'!$G:$J,4,FALSE),0)</f>
        <v>0</v>
      </c>
      <c r="AH71" s="21">
        <f t="shared" si="11"/>
        <v>30</v>
      </c>
      <c r="AI71" s="21">
        <f t="shared" si="12"/>
        <v>1</v>
      </c>
      <c r="AJ71" s="73">
        <f t="shared" si="7"/>
        <v>62</v>
      </c>
      <c r="AL71" s="10" t="s">
        <v>110</v>
      </c>
      <c r="AM71" s="22">
        <f>IFERROR(VLOOKUP($AL71,'Folksworth 15'!$J:$L,3,FALSE),0)</f>
        <v>0</v>
      </c>
      <c r="AN71" s="22">
        <f>IFERROR(VLOOKUP($AL71,'Dirt Run Irchester 7.5k'!$J:$L,3,FALSE),0)</f>
        <v>0</v>
      </c>
      <c r="AO71" s="22">
        <f>IFERROR(VLOOKUP($AL71,'Burghley 7'!$J:$L,3,FALSE),0)</f>
        <v>30</v>
      </c>
      <c r="AP71" s="22">
        <f>IFERROR(VLOOKUP($AL71,'King''s Cliffe Trail 10k'!$J:$L,3,FALSE),0)</f>
        <v>0</v>
      </c>
      <c r="AQ71" s="22">
        <f>IFERROR(VLOOKUP($AL71,'Langtoft 10k'!J:L,3,FALSE),0)</f>
        <v>30</v>
      </c>
      <c r="AR71" s="22">
        <f>IFERROR(VLOOKUP($AL71,'The Grim Reaper 10 Mile'!$J:$L,3,FALSE),0)</f>
        <v>0</v>
      </c>
      <c r="AS71" s="22">
        <f>IFERROR(VLOOKUP($AL71,'Nene Valley Trail 10 Mile'!$J:$L,3,FALSE),0)</f>
        <v>0</v>
      </c>
      <c r="AT71" s="22">
        <f>IFERROR(VLOOKUP($AL71,'Whissendine 6ix'!$J:$L,3,FALSE),0)</f>
        <v>0</v>
      </c>
      <c r="AU71" s="22">
        <f>IFERROR(VLOOKUP($AL71,'Ponton Plod 10k'!$J:$L,3,FALSE),0)</f>
        <v>0</v>
      </c>
      <c r="AV71" s="22">
        <f>IFERROR(VLOOKUP($AL71,'Rutland Water parkrun'!$J:$L,3,FALSE),0)</f>
        <v>0</v>
      </c>
      <c r="AW71" s="22">
        <f>IFERROR(VLOOKUP($AL71,'Great Eastern Run'!$J:$L,3,FALSE),0)</f>
        <v>0</v>
      </c>
      <c r="AX71" s="22">
        <f>IFERROR(VLOOKUP($AL71,'Fen 10'!$J:$L,3,FALSE),0)</f>
        <v>0</v>
      </c>
      <c r="AY71" s="22">
        <f>IFERROR(VLOOKUP($AL71,'The George Munday 10k'!$L:$O,4,FALSE),0)</f>
        <v>0</v>
      </c>
      <c r="AZ71" s="21">
        <f t="shared" si="13"/>
        <v>60</v>
      </c>
      <c r="BA71" s="21">
        <f t="shared" si="14"/>
        <v>2</v>
      </c>
      <c r="BB71" s="73">
        <f t="shared" si="8"/>
        <v>62</v>
      </c>
    </row>
    <row r="72" spans="2:54" x14ac:dyDescent="0.2">
      <c r="T72" s="10" t="s">
        <v>141</v>
      </c>
      <c r="U72" s="22">
        <f>IFERROR(VLOOKUP($T72,'Folksworth 15'!$F:$H,3,FALSE),0)</f>
        <v>0</v>
      </c>
      <c r="V72" s="22">
        <f>IFERROR(VLOOKUP($T72,'Dirt Run Irchester 7.5k'!$F:$H,3,FALSE),0)</f>
        <v>0</v>
      </c>
      <c r="W72" s="22">
        <f>IFERROR(VLOOKUP($T72,'Burghley 7'!$F:$H,3,FALSE),0)</f>
        <v>30</v>
      </c>
      <c r="X72" s="22">
        <f>IFERROR(VLOOKUP($T72,'King''s Cliffe Trail 10k'!$F:$H,3,FALSE),0)</f>
        <v>0</v>
      </c>
      <c r="Y72" s="22">
        <f>IFERROR(VLOOKUP($T72,'Langtoft 10k'!F:H,3,FALSE),0)</f>
        <v>0</v>
      </c>
      <c r="Z72" s="22">
        <f>IFERROR(VLOOKUP($T72,'The Grim Reaper 10 Mile'!$F:$H,3,FALSE),0)</f>
        <v>0</v>
      </c>
      <c r="AA72" s="22">
        <f>IFERROR(VLOOKUP($T72,'Nene Valley Trail 10 Mile'!$F:$H,3,FALSE),0)</f>
        <v>0</v>
      </c>
      <c r="AB72" s="22">
        <f>IFERROR(VLOOKUP($T72,'Whissendine 6ix'!$F:$H,3,FALSE),0)</f>
        <v>0</v>
      </c>
      <c r="AC72" s="22">
        <f>IFERROR(VLOOKUP($T72,'Ponton Plod 10k'!$F:$H,3,FALSE),0)</f>
        <v>0</v>
      </c>
      <c r="AD72" s="22">
        <f>IFERROR(VLOOKUP($T72,'Rutland Water parkrun'!$F:$H,3,FALSE),0)</f>
        <v>0</v>
      </c>
      <c r="AE72" s="22">
        <f>IFERROR(VLOOKUP($T72,'Great Eastern Run'!$F:$H,3,FALSE),0)</f>
        <v>0</v>
      </c>
      <c r="AF72" s="22">
        <f>IFERROR(VLOOKUP($T72,'Fen 10'!$F:$H,3,FALSE),0)</f>
        <v>0</v>
      </c>
      <c r="AG72" s="22">
        <f>IFERROR(VLOOKUP($T72,'The George Munday 10k'!$G:$J,4,FALSE),0)</f>
        <v>0</v>
      </c>
      <c r="AH72" s="21">
        <f t="shared" si="11"/>
        <v>30</v>
      </c>
      <c r="AI72" s="21">
        <f t="shared" si="12"/>
        <v>1</v>
      </c>
      <c r="AJ72" s="73">
        <f t="shared" si="7"/>
        <v>62</v>
      </c>
      <c r="AL72" s="10" t="s">
        <v>132</v>
      </c>
      <c r="AM72" s="22">
        <f>IFERROR(VLOOKUP($AL72,'Folksworth 15'!$J:$L,3,FALSE),0)</f>
        <v>0</v>
      </c>
      <c r="AN72" s="22">
        <f>IFERROR(VLOOKUP($AL72,'Dirt Run Irchester 7.5k'!$J:$L,3,FALSE),0)</f>
        <v>0</v>
      </c>
      <c r="AO72" s="22">
        <f>IFERROR(VLOOKUP($AL72,'Burghley 7'!$J:$L,3,FALSE),0)</f>
        <v>30</v>
      </c>
      <c r="AP72" s="22">
        <f>IFERROR(VLOOKUP($AL72,'King''s Cliffe Trail 10k'!$J:$L,3,FALSE),0)</f>
        <v>0</v>
      </c>
      <c r="AQ72" s="22">
        <f>IFERROR(VLOOKUP($AL72,'Langtoft 10k'!J:L,3,FALSE),0)</f>
        <v>30</v>
      </c>
      <c r="AR72" s="22">
        <f>IFERROR(VLOOKUP($AL72,'The Grim Reaper 10 Mile'!$J:$L,3,FALSE),0)</f>
        <v>0</v>
      </c>
      <c r="AS72" s="22">
        <f>IFERROR(VLOOKUP($AL72,'Nene Valley Trail 10 Mile'!$J:$L,3,FALSE),0)</f>
        <v>0</v>
      </c>
      <c r="AT72" s="22">
        <f>IFERROR(VLOOKUP($AL72,'Whissendine 6ix'!$J:$L,3,FALSE),0)</f>
        <v>0</v>
      </c>
      <c r="AU72" s="22">
        <f>IFERROR(VLOOKUP($AL72,'Ponton Plod 10k'!$J:$L,3,FALSE),0)</f>
        <v>0</v>
      </c>
      <c r="AV72" s="22">
        <f>IFERROR(VLOOKUP($AL72,'Rutland Water parkrun'!$J:$L,3,FALSE),0)</f>
        <v>0</v>
      </c>
      <c r="AW72" s="22">
        <f>IFERROR(VLOOKUP($AL72,'Great Eastern Run'!$J:$L,3,FALSE),0)</f>
        <v>0</v>
      </c>
      <c r="AX72" s="22">
        <f>IFERROR(VLOOKUP($AL72,'Fen 10'!$J:$L,3,FALSE),0)</f>
        <v>0</v>
      </c>
      <c r="AY72" s="22">
        <f>IFERROR(VLOOKUP($AL72,'The George Munday 10k'!$L:$O,4,FALSE),0)</f>
        <v>0</v>
      </c>
      <c r="AZ72" s="21">
        <f t="shared" si="13"/>
        <v>60</v>
      </c>
      <c r="BA72" s="21">
        <f t="shared" si="14"/>
        <v>2</v>
      </c>
      <c r="BB72" s="73">
        <f t="shared" si="8"/>
        <v>62</v>
      </c>
    </row>
    <row r="73" spans="2:54" x14ac:dyDescent="0.2">
      <c r="T73" s="74" t="s">
        <v>241</v>
      </c>
      <c r="U73" s="75">
        <f>IFERROR(VLOOKUP($T73,'Folksworth 15'!$F:$H,3,FALSE),0)</f>
        <v>0</v>
      </c>
      <c r="V73" s="75">
        <f>IFERROR(VLOOKUP($T73,'Dirt Run Irchester 7.5k'!$F:$H,3,FALSE),0)</f>
        <v>0</v>
      </c>
      <c r="W73" s="75">
        <f>IFERROR(VLOOKUP($T73,'Burghley 7'!$F:$H,3,FALSE),0)</f>
        <v>0</v>
      </c>
      <c r="X73" s="75">
        <f>IFERROR(VLOOKUP($T73,'King''s Cliffe Trail 10k'!$F:$H,3,FALSE),0)</f>
        <v>0</v>
      </c>
      <c r="Y73" s="75">
        <f>IFERROR(VLOOKUP($T73,'Langtoft 10k'!F:H,3,FALSE),0)</f>
        <v>0</v>
      </c>
      <c r="Z73" s="75">
        <f>IFERROR(VLOOKUP($T73,'The Grim Reaper 10 Mile'!$F:$H,3,FALSE),0)</f>
        <v>0</v>
      </c>
      <c r="AA73" s="75">
        <f>IFERROR(VLOOKUP($T73,'Nene Valley Trail 10 Mile'!$F:$H,3,FALSE),0)</f>
        <v>0</v>
      </c>
      <c r="AB73" s="75">
        <f>IFERROR(VLOOKUP($T73,'Whissendine 6ix'!$F:$H,3,FALSE),0)</f>
        <v>0</v>
      </c>
      <c r="AC73" s="75">
        <f>IFERROR(VLOOKUP($T73,'Ponton Plod 10k'!$F:$H,3,FALSE),0)</f>
        <v>0</v>
      </c>
      <c r="AD73" s="75">
        <f>IFERROR(VLOOKUP($T73,'Rutland Water parkrun'!$F:$H,3,FALSE),0)</f>
        <v>30</v>
      </c>
      <c r="AE73" s="75">
        <f>IFERROR(VLOOKUP($T73,'Great Eastern Run'!$F:$H,3,FALSE),0)</f>
        <v>0</v>
      </c>
      <c r="AF73" s="75">
        <f>IFERROR(VLOOKUP($T73,'Fen 10'!$F:$H,3,FALSE),0)</f>
        <v>0</v>
      </c>
      <c r="AG73" s="75">
        <f>IFERROR(VLOOKUP($T73,'The George Munday 10k'!$G:$J,4,FALSE),0)</f>
        <v>0</v>
      </c>
      <c r="AH73" s="76">
        <f t="shared" si="11"/>
        <v>30</v>
      </c>
      <c r="AI73" s="76">
        <f t="shared" si="12"/>
        <v>1</v>
      </c>
      <c r="AJ73" s="77">
        <f t="shared" si="7"/>
        <v>62</v>
      </c>
      <c r="AL73" s="10" t="s">
        <v>143</v>
      </c>
      <c r="AM73" s="22">
        <f>IFERROR(VLOOKUP($AL73,'Folksworth 15'!$J:$L,3,FALSE),0)</f>
        <v>0</v>
      </c>
      <c r="AN73" s="22">
        <f>IFERROR(VLOOKUP($AL73,'Dirt Run Irchester 7.5k'!$J:$L,3,FALSE),0)</f>
        <v>0</v>
      </c>
      <c r="AO73" s="22">
        <f>IFERROR(VLOOKUP($AL73,'Burghley 7'!$J:$L,3,FALSE),0)</f>
        <v>30</v>
      </c>
      <c r="AP73" s="22">
        <f>IFERROR(VLOOKUP($AL73,'King''s Cliffe Trail 10k'!$J:$L,3,FALSE),0)</f>
        <v>30</v>
      </c>
      <c r="AQ73" s="22">
        <f>IFERROR(VLOOKUP($AL73,'Langtoft 10k'!J:L,3,FALSE),0)</f>
        <v>0</v>
      </c>
      <c r="AR73" s="22">
        <f>IFERROR(VLOOKUP($AL73,'The Grim Reaper 10 Mile'!$J:$L,3,FALSE),0)</f>
        <v>0</v>
      </c>
      <c r="AS73" s="22">
        <f>IFERROR(VLOOKUP($AL73,'Nene Valley Trail 10 Mile'!$J:$L,3,FALSE),0)</f>
        <v>0</v>
      </c>
      <c r="AT73" s="22">
        <f>IFERROR(VLOOKUP($AL73,'Whissendine 6ix'!$J:$L,3,FALSE),0)</f>
        <v>0</v>
      </c>
      <c r="AU73" s="22">
        <f>IFERROR(VLOOKUP($AL73,'Ponton Plod 10k'!$J:$L,3,FALSE),0)</f>
        <v>0</v>
      </c>
      <c r="AV73" s="22">
        <f>IFERROR(VLOOKUP($AL73,'Rutland Water parkrun'!$J:$L,3,FALSE),0)</f>
        <v>0</v>
      </c>
      <c r="AW73" s="22">
        <f>IFERROR(VLOOKUP($AL73,'Great Eastern Run'!$J:$L,3,FALSE),0)</f>
        <v>0</v>
      </c>
      <c r="AX73" s="22">
        <f>IFERROR(VLOOKUP($AL73,'Fen 10'!$J:$L,3,FALSE),0)</f>
        <v>0</v>
      </c>
      <c r="AY73" s="22">
        <f>IFERROR(VLOOKUP($AL73,'The George Munday 10k'!$L:$O,4,FALSE),0)</f>
        <v>0</v>
      </c>
      <c r="AZ73" s="21">
        <f t="shared" si="13"/>
        <v>60</v>
      </c>
      <c r="BA73" s="21">
        <f t="shared" si="14"/>
        <v>2</v>
      </c>
      <c r="BB73" s="73">
        <f t="shared" si="8"/>
        <v>62</v>
      </c>
    </row>
    <row r="74" spans="2:54" x14ac:dyDescent="0.2">
      <c r="T74" s="84" t="s">
        <v>240</v>
      </c>
      <c r="U74" s="85">
        <f>IFERROR(VLOOKUP($T74,'Folksworth 15'!$F:$H,3,FALSE),0)</f>
        <v>0</v>
      </c>
      <c r="V74" s="85">
        <f>IFERROR(VLOOKUP($T74,'Dirt Run Irchester 7.5k'!$F:$H,3,FALSE),0)</f>
        <v>0</v>
      </c>
      <c r="W74" s="85">
        <f>IFERROR(VLOOKUP($T74,'Burghley 7'!$F:$H,3,FALSE),0)</f>
        <v>0</v>
      </c>
      <c r="X74" s="85">
        <f>IFERROR(VLOOKUP($T74,'King''s Cliffe Trail 10k'!$F:$H,3,FALSE),0)</f>
        <v>0</v>
      </c>
      <c r="Y74" s="85">
        <f>IFERROR(VLOOKUP($T74,'Langtoft 10k'!F:H,3,FALSE),0)</f>
        <v>0</v>
      </c>
      <c r="Z74" s="85">
        <f>IFERROR(VLOOKUP($T74,'The Grim Reaper 10 Mile'!$F:$H,3,FALSE),0)</f>
        <v>0</v>
      </c>
      <c r="AA74" s="85">
        <f>IFERROR(VLOOKUP($T74,'Nene Valley Trail 10 Mile'!$F:$H,3,FALSE),0)</f>
        <v>0</v>
      </c>
      <c r="AB74" s="85">
        <f>IFERROR(VLOOKUP($T74,'Whissendine 6ix'!$F:$H,3,FALSE),0)</f>
        <v>0</v>
      </c>
      <c r="AC74" s="85">
        <f>IFERROR(VLOOKUP($T74,'Ponton Plod 10k'!$F:$H,3,FALSE),0)</f>
        <v>0</v>
      </c>
      <c r="AD74" s="85">
        <f>IFERROR(VLOOKUP($T74,'Rutland Water parkrun'!$F:$H,3,FALSE),0)</f>
        <v>30</v>
      </c>
      <c r="AE74" s="85">
        <f>IFERROR(VLOOKUP($T74,'Great Eastern Run'!$F:$H,3,FALSE),0)</f>
        <v>0</v>
      </c>
      <c r="AF74" s="85">
        <f>IFERROR(VLOOKUP($T74,'Fen 10'!$F:$H,3,FALSE),0)</f>
        <v>0</v>
      </c>
      <c r="AG74" s="85">
        <f>IFERROR(VLOOKUP($T74,'The George Munday 10k'!$G:$J,4,FALSE),0)</f>
        <v>0</v>
      </c>
      <c r="AH74" s="86">
        <f t="shared" ref="AH74:AH105" si="15">LARGE(U74:AG74,1)+LARGE(U74:AG74,2)+LARGE(U74:AG74,3)+LARGE(U74:AG74,4)+LARGE(U74:AG74,5)+LARGE(U74:AG74,6)</f>
        <v>30</v>
      </c>
      <c r="AI74" s="86">
        <f t="shared" ref="AI74:AI81" si="16">COUNTIF(U74:AG74,"&gt;.09")</f>
        <v>1</v>
      </c>
      <c r="AJ74" s="88">
        <f t="shared" si="7"/>
        <v>62</v>
      </c>
      <c r="AL74" s="10" t="s">
        <v>29</v>
      </c>
      <c r="AM74" s="22">
        <f>IFERROR(VLOOKUP($AL74,'Folksworth 15'!$J:$L,3,FALSE),0)</f>
        <v>30</v>
      </c>
      <c r="AN74" s="22">
        <f>IFERROR(VLOOKUP($AL74,'Dirt Run Irchester 7.5k'!$J:$L,3,FALSE),0)</f>
        <v>0</v>
      </c>
      <c r="AO74" s="22">
        <f>IFERROR(VLOOKUP($AL74,'Burghley 7'!$J:$L,3,FALSE),0)</f>
        <v>0</v>
      </c>
      <c r="AP74" s="22">
        <f>IFERROR(VLOOKUP($AL74,'King''s Cliffe Trail 10k'!$J:$L,3,FALSE),0)</f>
        <v>0</v>
      </c>
      <c r="AQ74" s="22">
        <f>IFERROR(VLOOKUP($AL74,'Langtoft 10k'!J:L,3,FALSE),0)</f>
        <v>0</v>
      </c>
      <c r="AR74" s="22">
        <f>IFERROR(VLOOKUP($AL74,'The Grim Reaper 10 Mile'!$J:$L,3,FALSE),0)</f>
        <v>0</v>
      </c>
      <c r="AS74" s="22">
        <f>IFERROR(VLOOKUP($AL74,'Nene Valley Trail 10 Mile'!$J:$L,3,FALSE),0)</f>
        <v>0</v>
      </c>
      <c r="AT74" s="22">
        <f>IFERROR(VLOOKUP($AL74,'Whissendine 6ix'!$J:$L,3,FALSE),0)</f>
        <v>0</v>
      </c>
      <c r="AU74" s="22">
        <f>IFERROR(VLOOKUP($AL74,'Ponton Plod 10k'!$J:$L,3,FALSE),0)</f>
        <v>0</v>
      </c>
      <c r="AV74" s="22">
        <f>IFERROR(VLOOKUP($AL74,'Rutland Water parkrun'!$J:$L,3,FALSE),0)</f>
        <v>0</v>
      </c>
      <c r="AW74" s="22">
        <f>IFERROR(VLOOKUP($AL74,'Great Eastern Run'!$J:$L,3,FALSE),0)</f>
        <v>30</v>
      </c>
      <c r="AX74" s="22">
        <f>IFERROR(VLOOKUP($AL74,'Fen 10'!$J:$L,3,FALSE),0)</f>
        <v>0</v>
      </c>
      <c r="AY74" s="22">
        <f>IFERROR(VLOOKUP($AL74,'The George Munday 10k'!$L:$O,4,FALSE),0)</f>
        <v>0</v>
      </c>
      <c r="AZ74" s="21">
        <f t="shared" ref="AZ74:AZ105" si="17">LARGE(AM74:AY74,1)+LARGE(AM74:AY74,2)+LARGE(AM74:AY74,3)+LARGE(AM74:AY74,4)+LARGE(AM74:AY74,5)+LARGE(AM74:AY74,6)</f>
        <v>60</v>
      </c>
      <c r="BA74" s="21">
        <f t="shared" ref="BA74:BA105" si="18">COUNTIF(AM74:AY74,"&gt;0.09")</f>
        <v>2</v>
      </c>
      <c r="BB74" s="73">
        <f t="shared" si="8"/>
        <v>62</v>
      </c>
    </row>
    <row r="75" spans="2:54" x14ac:dyDescent="0.2">
      <c r="T75" s="82" t="s">
        <v>274</v>
      </c>
      <c r="U75" s="79">
        <f>IFERROR(VLOOKUP($T75,'Folksworth 15'!$F:$H,3,FALSE),0)</f>
        <v>0</v>
      </c>
      <c r="V75" s="79">
        <f>IFERROR(VLOOKUP($T75,'Dirt Run Irchester 7.5k'!$F:$H,3,FALSE),0)</f>
        <v>0</v>
      </c>
      <c r="W75" s="79">
        <f>IFERROR(VLOOKUP($T75,'Burghley 7'!$F:$H,3,FALSE),0)</f>
        <v>0</v>
      </c>
      <c r="X75" s="79">
        <f>IFERROR(VLOOKUP($T75,'King''s Cliffe Trail 10k'!$F:$H,3,FALSE),0)</f>
        <v>0</v>
      </c>
      <c r="Y75" s="79">
        <f>IFERROR(VLOOKUP($T75,'Langtoft 10k'!F:H,3,FALSE),0)</f>
        <v>0</v>
      </c>
      <c r="Z75" s="79">
        <f>IFERROR(VLOOKUP($T75,'The Grim Reaper 10 Mile'!$F:$H,3,FALSE),0)</f>
        <v>0</v>
      </c>
      <c r="AA75" s="79">
        <f>IFERROR(VLOOKUP($T75,'Nene Valley Trail 10 Mile'!$F:$H,3,FALSE),0)</f>
        <v>0</v>
      </c>
      <c r="AB75" s="79">
        <f>IFERROR(VLOOKUP($T75,'Whissendine 6ix'!$F:$H,3,FALSE),0)</f>
        <v>0</v>
      </c>
      <c r="AC75" s="79">
        <f>IFERROR(VLOOKUP($T75,'Ponton Plod 10k'!$F:$H,3,FALSE),0)</f>
        <v>0</v>
      </c>
      <c r="AD75" s="79">
        <f>IFERROR(VLOOKUP($T75,'Rutland Water parkrun'!$F:$H,3,FALSE),0)</f>
        <v>0</v>
      </c>
      <c r="AE75" s="79">
        <f>IFERROR(VLOOKUP($T75,'Great Eastern Run'!$F:$H,3,FALSE),0)</f>
        <v>30</v>
      </c>
      <c r="AF75" s="79">
        <f>IFERROR(VLOOKUP($T75,'Fen 10'!$F:$H,3,FALSE),0)</f>
        <v>0</v>
      </c>
      <c r="AG75" s="79">
        <f>IFERROR(VLOOKUP($T75,'The George Munday 10k'!$G:$J,4,FALSE),0)</f>
        <v>0</v>
      </c>
      <c r="AH75" s="80">
        <f t="shared" si="15"/>
        <v>30</v>
      </c>
      <c r="AI75" s="80">
        <f t="shared" si="16"/>
        <v>1</v>
      </c>
      <c r="AJ75" s="83">
        <f t="shared" ref="AJ75:AJ81" si="19">_xlfn.RANK.EQ(AH75,$AH$10:$AH$81,0)</f>
        <v>62</v>
      </c>
      <c r="AL75" s="10" t="s">
        <v>119</v>
      </c>
      <c r="AM75" s="22">
        <f>IFERROR(VLOOKUP($AL75,'Folksworth 15'!$J:$L,3,FALSE),0)</f>
        <v>0</v>
      </c>
      <c r="AN75" s="22">
        <f>IFERROR(VLOOKUP($AL75,'Dirt Run Irchester 7.5k'!$J:$L,3,FALSE),0)</f>
        <v>0</v>
      </c>
      <c r="AO75" s="22">
        <f>IFERROR(VLOOKUP($AL75,'Burghley 7'!$J:$L,3,FALSE),0)</f>
        <v>30</v>
      </c>
      <c r="AP75" s="22">
        <f>IFERROR(VLOOKUP($AL75,'King''s Cliffe Trail 10k'!$J:$L,3,FALSE),0)</f>
        <v>0</v>
      </c>
      <c r="AQ75" s="22">
        <f>IFERROR(VLOOKUP($AL75,'Langtoft 10k'!J:L,3,FALSE),0)</f>
        <v>0</v>
      </c>
      <c r="AR75" s="22">
        <f>IFERROR(VLOOKUP($AL75,'The Grim Reaper 10 Mile'!$J:$L,3,FALSE),0)</f>
        <v>0</v>
      </c>
      <c r="AS75" s="22">
        <f>IFERROR(VLOOKUP($AL75,'Nene Valley Trail 10 Mile'!$J:$L,3,FALSE),0)</f>
        <v>0</v>
      </c>
      <c r="AT75" s="22">
        <f>IFERROR(VLOOKUP($AL75,'Whissendine 6ix'!$J:$L,3,FALSE),0)</f>
        <v>0</v>
      </c>
      <c r="AU75" s="22">
        <f>IFERROR(VLOOKUP($AL75,'Ponton Plod 10k'!$J:$L,3,FALSE),0)</f>
        <v>0</v>
      </c>
      <c r="AV75" s="22">
        <f>IFERROR(VLOOKUP($AL75,'Rutland Water parkrun'!$J:$L,3,FALSE),0)</f>
        <v>30</v>
      </c>
      <c r="AW75" s="22">
        <f>IFERROR(VLOOKUP($AL75,'Great Eastern Run'!$J:$L,3,FALSE),0)</f>
        <v>0</v>
      </c>
      <c r="AX75" s="22">
        <f>IFERROR(VLOOKUP($AL75,'Fen 10'!$J:$L,3,FALSE),0)</f>
        <v>0</v>
      </c>
      <c r="AY75" s="22">
        <f>IFERROR(VLOOKUP($AL75,'The George Munday 10k'!$L:$O,4,FALSE),0)</f>
        <v>0</v>
      </c>
      <c r="AZ75" s="42">
        <f t="shared" si="17"/>
        <v>60</v>
      </c>
      <c r="BA75" s="21">
        <f t="shared" si="18"/>
        <v>2</v>
      </c>
      <c r="BB75" s="73">
        <f t="shared" ref="BB75:BB138" si="20">_xlfn.RANK.EQ(AZ75,$AZ$10:$AZ$140,0)</f>
        <v>62</v>
      </c>
    </row>
    <row r="76" spans="2:54" x14ac:dyDescent="0.2">
      <c r="T76" s="20" t="s">
        <v>135</v>
      </c>
      <c r="U76" s="22">
        <f>IFERROR(VLOOKUP($T76,'Folksworth 15'!$F:$H,3,FALSE),0)</f>
        <v>0</v>
      </c>
      <c r="V76" s="22">
        <f>IFERROR(VLOOKUP($T76,'Dirt Run Irchester 7.5k'!$F:$H,3,FALSE),0)</f>
        <v>0</v>
      </c>
      <c r="W76" s="22">
        <f>IFERROR(VLOOKUP($T76,'Burghley 7'!$F:$H,3,FALSE),0)</f>
        <v>30</v>
      </c>
      <c r="X76" s="22">
        <f>IFERROR(VLOOKUP($T76,'King''s Cliffe Trail 10k'!$F:$H,3,FALSE),0)</f>
        <v>0</v>
      </c>
      <c r="Y76" s="22">
        <f>IFERROR(VLOOKUP($T76,'Langtoft 10k'!F:H,3,FALSE),0)</f>
        <v>0</v>
      </c>
      <c r="Z76" s="22">
        <f>IFERROR(VLOOKUP($T76,'The Grim Reaper 10 Mile'!$F:$H,3,FALSE),0)</f>
        <v>0</v>
      </c>
      <c r="AA76" s="22">
        <f>IFERROR(VLOOKUP($T76,'Nene Valley Trail 10 Mile'!$F:$H,3,FALSE),0)</f>
        <v>0</v>
      </c>
      <c r="AB76" s="22">
        <f>IFERROR(VLOOKUP($T76,'Whissendine 6ix'!$F:$H,3,FALSE),0)</f>
        <v>0</v>
      </c>
      <c r="AC76" s="22">
        <f>IFERROR(VLOOKUP($T76,'Ponton Plod 10k'!$F:$H,3,FALSE),0)</f>
        <v>0</v>
      </c>
      <c r="AD76" s="22">
        <f>IFERROR(VLOOKUP($T76,'Rutland Water parkrun'!$F:$H,3,FALSE),0)</f>
        <v>0</v>
      </c>
      <c r="AE76" s="22">
        <f>IFERROR(VLOOKUP($T76,'Great Eastern Run'!$F:$H,3,FALSE),0)</f>
        <v>0</v>
      </c>
      <c r="AF76" s="22">
        <f>IFERROR(VLOOKUP($T76,'Fen 10'!$F:$H,3,FALSE),0)</f>
        <v>0</v>
      </c>
      <c r="AG76" s="22">
        <f>IFERROR(VLOOKUP($T76,'The George Munday 10k'!$G:$J,4,FALSE),0)</f>
        <v>0</v>
      </c>
      <c r="AH76" s="21">
        <f t="shared" si="15"/>
        <v>30</v>
      </c>
      <c r="AI76" s="21">
        <f t="shared" si="16"/>
        <v>1</v>
      </c>
      <c r="AJ76" s="73">
        <f t="shared" si="19"/>
        <v>62</v>
      </c>
      <c r="AL76" s="10" t="s">
        <v>116</v>
      </c>
      <c r="AM76" s="22">
        <f>IFERROR(VLOOKUP($AL76,'Folksworth 15'!$J:$L,3,FALSE),0)</f>
        <v>0</v>
      </c>
      <c r="AN76" s="22">
        <f>IFERROR(VLOOKUP($AL76,'Dirt Run Irchester 7.5k'!$J:$L,3,FALSE),0)</f>
        <v>0</v>
      </c>
      <c r="AO76" s="22">
        <f>IFERROR(VLOOKUP($AL76,'Burghley 7'!$J:$L,3,FALSE),0)</f>
        <v>30</v>
      </c>
      <c r="AP76" s="22">
        <f>IFERROR(VLOOKUP($AL76,'King''s Cliffe Trail 10k'!$J:$L,3,FALSE),0)</f>
        <v>0</v>
      </c>
      <c r="AQ76" s="22">
        <f>IFERROR(VLOOKUP($AL76,'Langtoft 10k'!J:L,3,FALSE),0)</f>
        <v>30</v>
      </c>
      <c r="AR76" s="22">
        <f>IFERROR(VLOOKUP($AL76,'The Grim Reaper 10 Mile'!$J:$L,3,FALSE),0)</f>
        <v>0</v>
      </c>
      <c r="AS76" s="22">
        <f>IFERROR(VLOOKUP($AL76,'Nene Valley Trail 10 Mile'!$J:$L,3,FALSE),0)</f>
        <v>0</v>
      </c>
      <c r="AT76" s="22">
        <f>IFERROR(VLOOKUP($AL76,'Whissendine 6ix'!$J:$L,3,FALSE),0)</f>
        <v>0</v>
      </c>
      <c r="AU76" s="22">
        <f>IFERROR(VLOOKUP($AL76,'Ponton Plod 10k'!$J:$L,3,FALSE),0)</f>
        <v>0</v>
      </c>
      <c r="AV76" s="22">
        <f>IFERROR(VLOOKUP($AL76,'Rutland Water parkrun'!$J:$L,3,FALSE),0)</f>
        <v>0</v>
      </c>
      <c r="AW76" s="22">
        <f>IFERROR(VLOOKUP($AL76,'Great Eastern Run'!$J:$L,3,FALSE),0)</f>
        <v>0</v>
      </c>
      <c r="AX76" s="22">
        <f>IFERROR(VLOOKUP($AL76,'Fen 10'!$J:$L,3,FALSE),0)</f>
        <v>0</v>
      </c>
      <c r="AY76" s="22">
        <f>IFERROR(VLOOKUP($AL76,'The George Munday 10k'!$L:$O,4,FALSE),0)</f>
        <v>0</v>
      </c>
      <c r="AZ76" s="21">
        <f t="shared" si="17"/>
        <v>60</v>
      </c>
      <c r="BA76" s="21">
        <f t="shared" si="18"/>
        <v>2</v>
      </c>
      <c r="BB76" s="73">
        <f t="shared" si="20"/>
        <v>62</v>
      </c>
    </row>
    <row r="77" spans="2:54" x14ac:dyDescent="0.2">
      <c r="T77" s="20" t="s">
        <v>139</v>
      </c>
      <c r="U77" s="22">
        <f>IFERROR(VLOOKUP($T77,'Folksworth 15'!$F:$H,3,FALSE),0)</f>
        <v>0</v>
      </c>
      <c r="V77" s="22">
        <f>IFERROR(VLOOKUP($T77,'Dirt Run Irchester 7.5k'!$F:$H,3,FALSE),0)</f>
        <v>0</v>
      </c>
      <c r="W77" s="22">
        <f>IFERROR(VLOOKUP($T77,'Burghley 7'!$F:$H,3,FALSE),0)</f>
        <v>30</v>
      </c>
      <c r="X77" s="22">
        <f>IFERROR(VLOOKUP($T77,'King''s Cliffe Trail 10k'!$F:$H,3,FALSE),0)</f>
        <v>0</v>
      </c>
      <c r="Y77" s="22">
        <f>IFERROR(VLOOKUP($T77,'Langtoft 10k'!F:H,3,FALSE),0)</f>
        <v>0</v>
      </c>
      <c r="Z77" s="22">
        <f>IFERROR(VLOOKUP($T77,'The Grim Reaper 10 Mile'!$F:$H,3,FALSE),0)</f>
        <v>0</v>
      </c>
      <c r="AA77" s="22">
        <f>IFERROR(VLOOKUP($T77,'Nene Valley Trail 10 Mile'!$F:$H,3,FALSE),0)</f>
        <v>0</v>
      </c>
      <c r="AB77" s="22">
        <f>IFERROR(VLOOKUP($T77,'Whissendine 6ix'!$F:$H,3,FALSE),0)</f>
        <v>0</v>
      </c>
      <c r="AC77" s="22">
        <f>IFERROR(VLOOKUP($T77,'Ponton Plod 10k'!$F:$H,3,FALSE),0)</f>
        <v>0</v>
      </c>
      <c r="AD77" s="22">
        <f>IFERROR(VLOOKUP($T77,'Rutland Water parkrun'!$F:$H,3,FALSE),0)</f>
        <v>0</v>
      </c>
      <c r="AE77" s="22">
        <f>IFERROR(VLOOKUP($T77,'Great Eastern Run'!$F:$H,3,FALSE),0)</f>
        <v>0</v>
      </c>
      <c r="AF77" s="22">
        <f>IFERROR(VLOOKUP($T77,'Fen 10'!$F:$H,3,FALSE),0)</f>
        <v>0</v>
      </c>
      <c r="AG77" s="22">
        <f>IFERROR(VLOOKUP($T77,'The George Munday 10k'!$G:$J,4,FALSE),0)</f>
        <v>0</v>
      </c>
      <c r="AH77" s="21">
        <f t="shared" si="15"/>
        <v>30</v>
      </c>
      <c r="AI77" s="21">
        <f t="shared" si="16"/>
        <v>1</v>
      </c>
      <c r="AJ77" s="73">
        <f t="shared" si="19"/>
        <v>62</v>
      </c>
      <c r="AL77" s="10" t="s">
        <v>118</v>
      </c>
      <c r="AM77" s="22">
        <f>IFERROR(VLOOKUP($AL77,'Folksworth 15'!$J:$L,3,FALSE),0)</f>
        <v>0</v>
      </c>
      <c r="AN77" s="22">
        <f>IFERROR(VLOOKUP($AL77,'Dirt Run Irchester 7.5k'!$J:$L,3,FALSE),0)</f>
        <v>0</v>
      </c>
      <c r="AO77" s="22">
        <f>IFERROR(VLOOKUP($AL77,'Burghley 7'!$J:$L,3,FALSE),0)</f>
        <v>30</v>
      </c>
      <c r="AP77" s="22">
        <f>IFERROR(VLOOKUP($AL77,'King''s Cliffe Trail 10k'!$J:$L,3,FALSE),0)</f>
        <v>0</v>
      </c>
      <c r="AQ77" s="22">
        <f>IFERROR(VLOOKUP($AL77,'Langtoft 10k'!J:L,3,FALSE),0)</f>
        <v>30</v>
      </c>
      <c r="AR77" s="22">
        <f>IFERROR(VLOOKUP($AL77,'The Grim Reaper 10 Mile'!$J:$L,3,FALSE),0)</f>
        <v>0</v>
      </c>
      <c r="AS77" s="22">
        <f>IFERROR(VLOOKUP($AL77,'Nene Valley Trail 10 Mile'!$J:$L,3,FALSE),0)</f>
        <v>0</v>
      </c>
      <c r="AT77" s="22">
        <f>IFERROR(VLOOKUP($AL77,'Whissendine 6ix'!$J:$L,3,FALSE),0)</f>
        <v>0</v>
      </c>
      <c r="AU77" s="22">
        <f>IFERROR(VLOOKUP($AL77,'Ponton Plod 10k'!$J:$L,3,FALSE),0)</f>
        <v>0</v>
      </c>
      <c r="AV77" s="22">
        <f>IFERROR(VLOOKUP($AL77,'Rutland Water parkrun'!$J:$L,3,FALSE),0)</f>
        <v>0</v>
      </c>
      <c r="AW77" s="22">
        <f>IFERROR(VLOOKUP($AL77,'Great Eastern Run'!$J:$L,3,FALSE),0)</f>
        <v>0</v>
      </c>
      <c r="AX77" s="22">
        <f>IFERROR(VLOOKUP($AL77,'Fen 10'!$J:$L,3,FALSE),0)</f>
        <v>0</v>
      </c>
      <c r="AY77" s="22">
        <f>IFERROR(VLOOKUP($AL77,'The George Munday 10k'!$L:$O,4,FALSE),0)</f>
        <v>0</v>
      </c>
      <c r="AZ77" s="21">
        <f t="shared" si="17"/>
        <v>60</v>
      </c>
      <c r="BA77" s="21">
        <f t="shared" si="18"/>
        <v>2</v>
      </c>
      <c r="BB77" s="73">
        <f t="shared" si="20"/>
        <v>62</v>
      </c>
    </row>
    <row r="78" spans="2:54" x14ac:dyDescent="0.2">
      <c r="T78" s="20" t="s">
        <v>275</v>
      </c>
      <c r="U78" s="22">
        <f>IFERROR(VLOOKUP($T78,'Folksworth 15'!$F:$H,3,FALSE),0)</f>
        <v>0</v>
      </c>
      <c r="V78" s="22">
        <f>IFERROR(VLOOKUP($T78,'Dirt Run Irchester 7.5k'!$F:$H,3,FALSE),0)</f>
        <v>0</v>
      </c>
      <c r="W78" s="22">
        <f>IFERROR(VLOOKUP($T78,'Burghley 7'!$F:$H,3,FALSE),0)</f>
        <v>0</v>
      </c>
      <c r="X78" s="22">
        <f>IFERROR(VLOOKUP($T78,'King''s Cliffe Trail 10k'!$F:$H,3,FALSE),0)</f>
        <v>0</v>
      </c>
      <c r="Y78" s="22">
        <f>IFERROR(VLOOKUP($T78,'Langtoft 10k'!F:H,3,FALSE),0)</f>
        <v>0</v>
      </c>
      <c r="Z78" s="22">
        <f>IFERROR(VLOOKUP($T78,'The Grim Reaper 10 Mile'!$F:$H,3,FALSE),0)</f>
        <v>0</v>
      </c>
      <c r="AA78" s="22">
        <f>IFERROR(VLOOKUP($T78,'Nene Valley Trail 10 Mile'!$F:$H,3,FALSE),0)</f>
        <v>0</v>
      </c>
      <c r="AB78" s="22">
        <f>IFERROR(VLOOKUP($T78,'Whissendine 6ix'!$F:$H,3,FALSE),0)</f>
        <v>0</v>
      </c>
      <c r="AC78" s="22">
        <f>IFERROR(VLOOKUP($T78,'Ponton Plod 10k'!$F:$H,3,FALSE),0)</f>
        <v>0</v>
      </c>
      <c r="AD78" s="22">
        <f>IFERROR(VLOOKUP($T78,'Rutland Water parkrun'!$F:$H,3,FALSE),0)</f>
        <v>0</v>
      </c>
      <c r="AE78" s="22">
        <f>IFERROR(VLOOKUP($T78,'Great Eastern Run'!$F:$H,3,FALSE),0)</f>
        <v>30</v>
      </c>
      <c r="AF78" s="22">
        <f>IFERROR(VLOOKUP($T78,'Fen 10'!$F:$H,3,FALSE),0)</f>
        <v>0</v>
      </c>
      <c r="AG78" s="22">
        <f>IFERROR(VLOOKUP($T78,'The George Munday 10k'!$G:$J,4,FALSE),0)</f>
        <v>0</v>
      </c>
      <c r="AH78" s="21">
        <f t="shared" si="15"/>
        <v>30</v>
      </c>
      <c r="AI78" s="21">
        <f t="shared" si="16"/>
        <v>1</v>
      </c>
      <c r="AJ78" s="73">
        <f t="shared" si="19"/>
        <v>62</v>
      </c>
      <c r="AL78" s="10" t="s">
        <v>146</v>
      </c>
      <c r="AM78" s="22">
        <f>IFERROR(VLOOKUP($AL78,'Folksworth 15'!$J:$L,3,FALSE),0)</f>
        <v>0</v>
      </c>
      <c r="AN78" s="22">
        <f>IFERROR(VLOOKUP($AL78,'Dirt Run Irchester 7.5k'!$J:$L,3,FALSE),0)</f>
        <v>0</v>
      </c>
      <c r="AO78" s="22">
        <f>IFERROR(VLOOKUP($AL78,'Burghley 7'!$J:$L,3,FALSE),0)</f>
        <v>30</v>
      </c>
      <c r="AP78" s="22">
        <f>IFERROR(VLOOKUP($AL78,'King''s Cliffe Trail 10k'!$J:$L,3,FALSE),0)</f>
        <v>0</v>
      </c>
      <c r="AQ78" s="22">
        <f>IFERROR(VLOOKUP($AL78,'Langtoft 10k'!J:L,3,FALSE),0)</f>
        <v>0</v>
      </c>
      <c r="AR78" s="22">
        <f>IFERROR(VLOOKUP($AL78,'The Grim Reaper 10 Mile'!$J:$L,3,FALSE),0)</f>
        <v>0</v>
      </c>
      <c r="AS78" s="22">
        <f>IFERROR(VLOOKUP($AL78,'Nene Valley Trail 10 Mile'!$J:$L,3,FALSE),0)</f>
        <v>0</v>
      </c>
      <c r="AT78" s="22">
        <f>IFERROR(VLOOKUP($AL78,'Whissendine 6ix'!$J:$L,3,FALSE),0)</f>
        <v>0</v>
      </c>
      <c r="AU78" s="22">
        <f>IFERROR(VLOOKUP($AL78,'Ponton Plod 10k'!$J:$L,3,FALSE),0)</f>
        <v>0</v>
      </c>
      <c r="AV78" s="22">
        <f>IFERROR(VLOOKUP($AL78,'Rutland Water parkrun'!$J:$L,3,FALSE),0)</f>
        <v>0</v>
      </c>
      <c r="AW78" s="22">
        <f>IFERROR(VLOOKUP($AL78,'Great Eastern Run'!$J:$L,3,FALSE),0)</f>
        <v>30</v>
      </c>
      <c r="AX78" s="22">
        <f>IFERROR(VLOOKUP($AL78,'Fen 10'!$J:$L,3,FALSE),0)</f>
        <v>0</v>
      </c>
      <c r="AY78" s="22">
        <f>IFERROR(VLOOKUP($AL78,'The George Munday 10k'!$L:$O,4,FALSE),0)</f>
        <v>0</v>
      </c>
      <c r="AZ78" s="21">
        <f t="shared" si="17"/>
        <v>60</v>
      </c>
      <c r="BA78" s="21">
        <f t="shared" si="18"/>
        <v>2</v>
      </c>
      <c r="BB78" s="73">
        <f t="shared" si="20"/>
        <v>62</v>
      </c>
    </row>
    <row r="79" spans="2:54" x14ac:dyDescent="0.2">
      <c r="T79" s="74" t="s">
        <v>273</v>
      </c>
      <c r="U79" s="75">
        <f>IFERROR(VLOOKUP($T79,'Folksworth 15'!$F:$H,3,FALSE),0)</f>
        <v>0</v>
      </c>
      <c r="V79" s="75">
        <f>IFERROR(VLOOKUP($T79,'Dirt Run Irchester 7.5k'!$F:$H,3,FALSE),0)</f>
        <v>0</v>
      </c>
      <c r="W79" s="75">
        <f>IFERROR(VLOOKUP($T79,'Burghley 7'!$F:$H,3,FALSE),0)</f>
        <v>0</v>
      </c>
      <c r="X79" s="75">
        <f>IFERROR(VLOOKUP($T79,'King''s Cliffe Trail 10k'!$F:$H,3,FALSE),0)</f>
        <v>0</v>
      </c>
      <c r="Y79" s="75">
        <f>IFERROR(VLOOKUP($T79,'Langtoft 10k'!F:H,3,FALSE),0)</f>
        <v>0</v>
      </c>
      <c r="Z79" s="75">
        <f>IFERROR(VLOOKUP($T79,'The Grim Reaper 10 Mile'!$F:$H,3,FALSE),0)</f>
        <v>0</v>
      </c>
      <c r="AA79" s="75">
        <f>IFERROR(VLOOKUP($T79,'Nene Valley Trail 10 Mile'!$F:$H,3,FALSE),0)</f>
        <v>0</v>
      </c>
      <c r="AB79" s="75">
        <f>IFERROR(VLOOKUP($T79,'Whissendine 6ix'!$F:$H,3,FALSE),0)</f>
        <v>0</v>
      </c>
      <c r="AC79" s="75">
        <f>IFERROR(VLOOKUP($T79,'Ponton Plod 10k'!$F:$H,3,FALSE),0)</f>
        <v>0</v>
      </c>
      <c r="AD79" s="75">
        <f>IFERROR(VLOOKUP($T79,'Rutland Water parkrun'!$F:$H,3,FALSE),0)</f>
        <v>0</v>
      </c>
      <c r="AE79" s="75">
        <f>IFERROR(VLOOKUP($T79,'Great Eastern Run'!$F:$H,3,FALSE),0)</f>
        <v>30</v>
      </c>
      <c r="AF79" s="75">
        <f>IFERROR(VLOOKUP($T79,'Fen 10'!$F:$H,3,FALSE),0)</f>
        <v>0</v>
      </c>
      <c r="AG79" s="75">
        <f>IFERROR(VLOOKUP($T79,'The George Munday 10k'!$G:$J,4,FALSE),0)</f>
        <v>0</v>
      </c>
      <c r="AH79" s="76">
        <f t="shared" si="15"/>
        <v>30</v>
      </c>
      <c r="AI79" s="76">
        <f t="shared" si="16"/>
        <v>1</v>
      </c>
      <c r="AJ79" s="78">
        <f t="shared" si="19"/>
        <v>62</v>
      </c>
      <c r="AL79" s="10" t="s">
        <v>144</v>
      </c>
      <c r="AM79" s="22">
        <f>IFERROR(VLOOKUP($AL79,'Folksworth 15'!$J:$L,3,FALSE),0)</f>
        <v>0</v>
      </c>
      <c r="AN79" s="22">
        <f>IFERROR(VLOOKUP($AL79,'Dirt Run Irchester 7.5k'!$J:$L,3,FALSE),0)</f>
        <v>0</v>
      </c>
      <c r="AO79" s="22">
        <f>IFERROR(VLOOKUP($AL79,'Burghley 7'!$J:$L,3,FALSE),0)</f>
        <v>30</v>
      </c>
      <c r="AP79" s="22">
        <f>IFERROR(VLOOKUP($AL79,'King''s Cliffe Trail 10k'!$J:$L,3,FALSE),0)</f>
        <v>0</v>
      </c>
      <c r="AQ79" s="22">
        <f>IFERROR(VLOOKUP($AL79,'Langtoft 10k'!J:L,3,FALSE),0)</f>
        <v>0</v>
      </c>
      <c r="AR79" s="22">
        <f>IFERROR(VLOOKUP($AL79,'The Grim Reaper 10 Mile'!$J:$L,3,FALSE),0)</f>
        <v>0</v>
      </c>
      <c r="AS79" s="22">
        <f>IFERROR(VLOOKUP($AL79,'Nene Valley Trail 10 Mile'!$J:$L,3,FALSE),0)</f>
        <v>30</v>
      </c>
      <c r="AT79" s="22">
        <f>IFERROR(VLOOKUP($AL79,'Whissendine 6ix'!$J:$L,3,FALSE),0)</f>
        <v>0</v>
      </c>
      <c r="AU79" s="22">
        <f>IFERROR(VLOOKUP($AL79,'Ponton Plod 10k'!$J:$L,3,FALSE),0)</f>
        <v>0</v>
      </c>
      <c r="AV79" s="22">
        <f>IFERROR(VLOOKUP($AL79,'Rutland Water parkrun'!$J:$L,3,FALSE),0)</f>
        <v>0</v>
      </c>
      <c r="AW79" s="22">
        <f>IFERROR(VLOOKUP($AL79,'Great Eastern Run'!$J:$L,3,FALSE),0)</f>
        <v>0</v>
      </c>
      <c r="AX79" s="22">
        <f>IFERROR(VLOOKUP($AL79,'Fen 10'!$J:$L,3,FALSE),0)</f>
        <v>0</v>
      </c>
      <c r="AY79" s="22">
        <f>IFERROR(VLOOKUP($AL79,'The George Munday 10k'!$L:$O,4,FALSE),0)</f>
        <v>0</v>
      </c>
      <c r="AZ79" s="21">
        <f t="shared" si="17"/>
        <v>60</v>
      </c>
      <c r="BA79" s="21">
        <f t="shared" si="18"/>
        <v>2</v>
      </c>
      <c r="BB79" s="73">
        <f t="shared" si="20"/>
        <v>62</v>
      </c>
    </row>
    <row r="80" spans="2:54" x14ac:dyDescent="0.2">
      <c r="T80" s="74" t="s">
        <v>145</v>
      </c>
      <c r="U80" s="75">
        <f>IFERROR(VLOOKUP($T80,'Folksworth 15'!$F:$H,3,FALSE),0)</f>
        <v>0</v>
      </c>
      <c r="V80" s="75">
        <f>IFERROR(VLOOKUP($T80,'Dirt Run Irchester 7.5k'!$F:$H,3,FALSE),0)</f>
        <v>0</v>
      </c>
      <c r="W80" s="75">
        <f>IFERROR(VLOOKUP($T80,'Burghley 7'!$F:$H,3,FALSE),0)</f>
        <v>30</v>
      </c>
      <c r="X80" s="75">
        <f>IFERROR(VLOOKUP($T80,'King''s Cliffe Trail 10k'!$F:$H,3,FALSE),0)</f>
        <v>0</v>
      </c>
      <c r="Y80" s="75">
        <f>IFERROR(VLOOKUP($T80,'Langtoft 10k'!F:H,3,FALSE),0)</f>
        <v>0</v>
      </c>
      <c r="Z80" s="75">
        <f>IFERROR(VLOOKUP($T80,'The Grim Reaper 10 Mile'!$F:$H,3,FALSE),0)</f>
        <v>0</v>
      </c>
      <c r="AA80" s="75">
        <f>IFERROR(VLOOKUP($T80,'Nene Valley Trail 10 Mile'!$F:$H,3,FALSE),0)</f>
        <v>0</v>
      </c>
      <c r="AB80" s="75">
        <f>IFERROR(VLOOKUP($T80,'Whissendine 6ix'!$F:$H,3,FALSE),0)</f>
        <v>0</v>
      </c>
      <c r="AC80" s="75">
        <f>IFERROR(VLOOKUP($T80,'Ponton Plod 10k'!$F:$H,3,FALSE),0)</f>
        <v>0</v>
      </c>
      <c r="AD80" s="75">
        <f>IFERROR(VLOOKUP($T80,'Rutland Water parkrun'!$F:$H,3,FALSE),0)</f>
        <v>0</v>
      </c>
      <c r="AE80" s="75">
        <f>IFERROR(VLOOKUP($T80,'Great Eastern Run'!$F:$H,3,FALSE),0)</f>
        <v>0</v>
      </c>
      <c r="AF80" s="75">
        <f>IFERROR(VLOOKUP($T80,'Fen 10'!$F:$H,3,FALSE),0)</f>
        <v>0</v>
      </c>
      <c r="AG80" s="75">
        <f>IFERROR(VLOOKUP($T80,'The George Munday 10k'!$G:$J,4,FALSE),0)</f>
        <v>0</v>
      </c>
      <c r="AH80" s="76">
        <f t="shared" si="15"/>
        <v>30</v>
      </c>
      <c r="AI80" s="76">
        <f t="shared" si="16"/>
        <v>1</v>
      </c>
      <c r="AJ80" s="78">
        <f t="shared" si="19"/>
        <v>62</v>
      </c>
      <c r="AL80" s="10" t="s">
        <v>177</v>
      </c>
      <c r="AM80" s="22">
        <f>IFERROR(VLOOKUP($AL80,'Folksworth 15'!$J:$L,3,FALSE),0)</f>
        <v>0</v>
      </c>
      <c r="AN80" s="22">
        <f>IFERROR(VLOOKUP($AL80,'Dirt Run Irchester 7.5k'!$J:$L,3,FALSE),0)</f>
        <v>0</v>
      </c>
      <c r="AO80" s="22">
        <f>IFERROR(VLOOKUP($AL80,'Burghley 7'!$J:$L,3,FALSE),0)</f>
        <v>0</v>
      </c>
      <c r="AP80" s="22">
        <f>IFERROR(VLOOKUP($AL80,'King''s Cliffe Trail 10k'!$J:$L,3,FALSE),0)</f>
        <v>30</v>
      </c>
      <c r="AQ80" s="22">
        <f>IFERROR(VLOOKUP($AL80,'Langtoft 10k'!J:L,3,FALSE),0)</f>
        <v>0</v>
      </c>
      <c r="AR80" s="22">
        <f>IFERROR(VLOOKUP($AL80,'The Grim Reaper 10 Mile'!$J:$L,3,FALSE),0)</f>
        <v>0</v>
      </c>
      <c r="AS80" s="22">
        <f>IFERROR(VLOOKUP($AL80,'Nene Valley Trail 10 Mile'!$J:$L,3,FALSE),0)</f>
        <v>0</v>
      </c>
      <c r="AT80" s="22">
        <f>IFERROR(VLOOKUP($AL80,'Whissendine 6ix'!$J:$L,3,FALSE),0)</f>
        <v>30</v>
      </c>
      <c r="AU80" s="22">
        <f>IFERROR(VLOOKUP($AL80,'Ponton Plod 10k'!$J:$L,3,FALSE),0)</f>
        <v>0</v>
      </c>
      <c r="AV80" s="22">
        <f>IFERROR(VLOOKUP($AL80,'Rutland Water parkrun'!$J:$L,3,FALSE),0)</f>
        <v>0</v>
      </c>
      <c r="AW80" s="22">
        <f>IFERROR(VLOOKUP($AL80,'Great Eastern Run'!$J:$L,3,FALSE),0)</f>
        <v>0</v>
      </c>
      <c r="AX80" s="22">
        <f>IFERROR(VLOOKUP($AL80,'Fen 10'!$J:$L,3,FALSE),0)</f>
        <v>0</v>
      </c>
      <c r="AY80" s="22">
        <f>IFERROR(VLOOKUP($AL80,'The George Munday 10k'!$L:$O,4,FALSE),0)</f>
        <v>0</v>
      </c>
      <c r="AZ80" s="21">
        <f t="shared" si="17"/>
        <v>60</v>
      </c>
      <c r="BA80" s="21">
        <f t="shared" si="18"/>
        <v>2</v>
      </c>
      <c r="BB80" s="73">
        <f t="shared" si="20"/>
        <v>62</v>
      </c>
    </row>
    <row r="81" spans="20:54" ht="13.5" thickBot="1" x14ac:dyDescent="0.25">
      <c r="T81" s="98" t="s">
        <v>138</v>
      </c>
      <c r="U81" s="106">
        <f>IFERROR(VLOOKUP($T81,'Folksworth 15'!$F:$H,3,FALSE),0)</f>
        <v>0</v>
      </c>
      <c r="V81" s="106">
        <f>IFERROR(VLOOKUP($T81,'Dirt Run Irchester 7.5k'!$F:$H,3,FALSE),0)</f>
        <v>0</v>
      </c>
      <c r="W81" s="106">
        <f>IFERROR(VLOOKUP($T81,'Burghley 7'!$F:$H,3,FALSE),0)</f>
        <v>30</v>
      </c>
      <c r="X81" s="106">
        <f>IFERROR(VLOOKUP($T81,'King''s Cliffe Trail 10k'!$F:$H,3,FALSE),0)</f>
        <v>0</v>
      </c>
      <c r="Y81" s="106">
        <f>IFERROR(VLOOKUP($T81,'Langtoft 10k'!F:H,3,FALSE),0)</f>
        <v>0</v>
      </c>
      <c r="Z81" s="106">
        <f>IFERROR(VLOOKUP($T81,'The Grim Reaper 10 Mile'!$F:$H,3,FALSE),0)</f>
        <v>0</v>
      </c>
      <c r="AA81" s="106">
        <f>IFERROR(VLOOKUP($T81,'Nene Valley Trail 10 Mile'!$F:$H,3,FALSE),0)</f>
        <v>0</v>
      </c>
      <c r="AB81" s="106">
        <f>IFERROR(VLOOKUP($T81,'Whissendine 6ix'!$F:$H,3,FALSE),0)</f>
        <v>0</v>
      </c>
      <c r="AC81" s="106">
        <f>IFERROR(VLOOKUP($T81,'Ponton Plod 10k'!$F:$H,3,FALSE),0)</f>
        <v>0</v>
      </c>
      <c r="AD81" s="106">
        <f>IFERROR(VLOOKUP($T81,'Rutland Water parkrun'!$F:$H,3,FALSE),0)</f>
        <v>0</v>
      </c>
      <c r="AE81" s="106">
        <f>IFERROR(VLOOKUP($T81,'Great Eastern Run'!$F:$H,3,FALSE),0)</f>
        <v>0</v>
      </c>
      <c r="AF81" s="106">
        <f>IFERROR(VLOOKUP($T81,'Fen 10'!$F:$H,3,FALSE),0)</f>
        <v>0</v>
      </c>
      <c r="AG81" s="106">
        <f>IFERROR(VLOOKUP($T81,'The George Munday 10k'!$G:$J,4,FALSE),0)</f>
        <v>0</v>
      </c>
      <c r="AH81" s="107">
        <f t="shared" si="15"/>
        <v>30</v>
      </c>
      <c r="AI81" s="107">
        <f t="shared" si="16"/>
        <v>1</v>
      </c>
      <c r="AJ81" s="110">
        <f t="shared" si="19"/>
        <v>62</v>
      </c>
      <c r="AL81" s="10" t="s">
        <v>149</v>
      </c>
      <c r="AM81" s="22">
        <f>IFERROR(VLOOKUP($AL81,'Folksworth 15'!$J:$L,3,FALSE),0)</f>
        <v>0</v>
      </c>
      <c r="AN81" s="22">
        <f>IFERROR(VLOOKUP($AL81,'Dirt Run Irchester 7.5k'!$J:$L,3,FALSE),0)</f>
        <v>0</v>
      </c>
      <c r="AO81" s="22">
        <f>IFERROR(VLOOKUP($AL81,'Burghley 7'!$J:$L,3,FALSE),0)</f>
        <v>0</v>
      </c>
      <c r="AP81" s="22">
        <f>IFERROR(VLOOKUP($AL81,'King''s Cliffe Trail 10k'!$J:$L,3,FALSE),0)</f>
        <v>30</v>
      </c>
      <c r="AQ81" s="22">
        <f>IFERROR(VLOOKUP($AL81,'Langtoft 10k'!J:L,3,FALSE),0)</f>
        <v>0</v>
      </c>
      <c r="AR81" s="22">
        <f>IFERROR(VLOOKUP($AL81,'The Grim Reaper 10 Mile'!$J:$L,3,FALSE),0)</f>
        <v>0</v>
      </c>
      <c r="AS81" s="22">
        <f>IFERROR(VLOOKUP($AL81,'Nene Valley Trail 10 Mile'!$J:$L,3,FALSE),0)</f>
        <v>30</v>
      </c>
      <c r="AT81" s="22">
        <f>IFERROR(VLOOKUP($AL81,'Whissendine 6ix'!$J:$L,3,FALSE),0)</f>
        <v>0</v>
      </c>
      <c r="AU81" s="22">
        <f>IFERROR(VLOOKUP($AL81,'Ponton Plod 10k'!$J:$L,3,FALSE),0)</f>
        <v>0</v>
      </c>
      <c r="AV81" s="22">
        <f>IFERROR(VLOOKUP($AL81,'Rutland Water parkrun'!$J:$L,3,FALSE),0)</f>
        <v>0</v>
      </c>
      <c r="AW81" s="22">
        <f>IFERROR(VLOOKUP($AL81,'Great Eastern Run'!$J:$L,3,FALSE),0)</f>
        <v>0</v>
      </c>
      <c r="AX81" s="22">
        <f>IFERROR(VLOOKUP($AL81,'Fen 10'!$J:$L,3,FALSE),0)</f>
        <v>0</v>
      </c>
      <c r="AY81" s="22">
        <f>IFERROR(VLOOKUP($AL81,'The George Munday 10k'!$L:$O,4,FALSE),0)</f>
        <v>0</v>
      </c>
      <c r="AZ81" s="21">
        <f t="shared" si="17"/>
        <v>60</v>
      </c>
      <c r="BA81" s="21">
        <f t="shared" si="18"/>
        <v>2</v>
      </c>
      <c r="BB81" s="73">
        <f t="shared" si="20"/>
        <v>62</v>
      </c>
    </row>
    <row r="82" spans="20:54" ht="13.5" thickTop="1" x14ac:dyDescent="0.2">
      <c r="T82" s="109"/>
      <c r="U82" s="109"/>
      <c r="V82" s="109"/>
      <c r="W82" s="109"/>
      <c r="X82" s="109"/>
      <c r="Y82" s="109"/>
      <c r="Z82" s="109"/>
      <c r="AA82" s="109"/>
      <c r="AB82" s="109"/>
      <c r="AC82" s="109"/>
      <c r="AD82" s="109"/>
      <c r="AE82" s="109"/>
      <c r="AF82" s="109"/>
      <c r="AG82" s="109"/>
      <c r="AH82" s="109"/>
      <c r="AI82" s="109"/>
      <c r="AJ82" s="109"/>
      <c r="AL82" s="10" t="s">
        <v>270</v>
      </c>
      <c r="AM82" s="22">
        <f>IFERROR(VLOOKUP($AL82,'Folksworth 15'!$J:$L,3,FALSE),0)</f>
        <v>0</v>
      </c>
      <c r="AN82" s="22">
        <f>IFERROR(VLOOKUP($AL82,'Dirt Run Irchester 7.5k'!$J:$L,3,FALSE),0)</f>
        <v>0</v>
      </c>
      <c r="AO82" s="22">
        <f>IFERROR(VLOOKUP($AL82,'Burghley 7'!$J:$L,3,FALSE),0)</f>
        <v>0</v>
      </c>
      <c r="AP82" s="22">
        <f>IFERROR(VLOOKUP($AL82,'King''s Cliffe Trail 10k'!$J:$L,3,FALSE),0)</f>
        <v>0</v>
      </c>
      <c r="AQ82" s="22">
        <f>IFERROR(VLOOKUP($AL82,'Langtoft 10k'!J:L,3,FALSE),0)</f>
        <v>0</v>
      </c>
      <c r="AR82" s="22">
        <f>IFERROR(VLOOKUP($AL82,'The Grim Reaper 10 Mile'!$J:$L,3,FALSE),0)</f>
        <v>0</v>
      </c>
      <c r="AS82" s="22">
        <f>IFERROR(VLOOKUP($AL82,'Nene Valley Trail 10 Mile'!$J:$L,3,FALSE),0)</f>
        <v>0</v>
      </c>
      <c r="AT82" s="22">
        <f>IFERROR(VLOOKUP($AL82,'Whissendine 6ix'!$J:$L,3,FALSE),0)</f>
        <v>0</v>
      </c>
      <c r="AU82" s="22">
        <f>IFERROR(VLOOKUP($AL82,'Ponton Plod 10k'!$J:$L,3,FALSE),0)</f>
        <v>0</v>
      </c>
      <c r="AV82" s="22">
        <f>IFERROR(VLOOKUP($AL82,'Rutland Water parkrun'!$J:$L,3,FALSE),0)</f>
        <v>0</v>
      </c>
      <c r="AW82" s="22">
        <f>IFERROR(VLOOKUP($AL82,'Great Eastern Run'!$J:$L,3,FALSE),0)</f>
        <v>44</v>
      </c>
      <c r="AX82" s="22">
        <f>IFERROR(VLOOKUP($AL82,'Fen 10'!$J:$L,3,FALSE),0)</f>
        <v>0</v>
      </c>
      <c r="AY82" s="22">
        <f>IFERROR(VLOOKUP($AL82,'The George Munday 10k'!$L:$O,4,FALSE),0)</f>
        <v>0</v>
      </c>
      <c r="AZ82" s="21">
        <f t="shared" si="17"/>
        <v>44</v>
      </c>
      <c r="BA82" s="21">
        <f t="shared" si="18"/>
        <v>1</v>
      </c>
      <c r="BB82" s="73">
        <f t="shared" si="20"/>
        <v>73</v>
      </c>
    </row>
    <row r="83" spans="20:54" x14ac:dyDescent="0.2">
      <c r="AL83" s="10" t="s">
        <v>104</v>
      </c>
      <c r="AM83" s="22">
        <f>IFERROR(VLOOKUP($AL83,'Folksworth 15'!$J:$L,3,FALSE),0)</f>
        <v>0</v>
      </c>
      <c r="AN83" s="22">
        <f>IFERROR(VLOOKUP($AL83,'Dirt Run Irchester 7.5k'!$J:$L,3,FALSE),0)</f>
        <v>43</v>
      </c>
      <c r="AO83" s="22">
        <f>IFERROR(VLOOKUP($AL83,'Burghley 7'!$J:$L,3,FALSE),0)</f>
        <v>0</v>
      </c>
      <c r="AP83" s="22">
        <f>IFERROR(VLOOKUP($AL83,'King''s Cliffe Trail 10k'!$J:$L,3,FALSE),0)</f>
        <v>0</v>
      </c>
      <c r="AQ83" s="22">
        <f>IFERROR(VLOOKUP($AL83,'Langtoft 10k'!J:L,3,FALSE),0)</f>
        <v>0</v>
      </c>
      <c r="AR83" s="22">
        <f>IFERROR(VLOOKUP($AL83,'The Grim Reaper 10 Mile'!$J:$L,3,FALSE),0)</f>
        <v>0</v>
      </c>
      <c r="AS83" s="22">
        <f>IFERROR(VLOOKUP($AL83,'Nene Valley Trail 10 Mile'!$J:$L,3,FALSE),0)</f>
        <v>0</v>
      </c>
      <c r="AT83" s="22">
        <f>IFERROR(VLOOKUP($AL83,'Whissendine 6ix'!$J:$L,3,FALSE),0)</f>
        <v>0</v>
      </c>
      <c r="AU83" s="22">
        <f>IFERROR(VLOOKUP($AL83,'Ponton Plod 10k'!$J:$L,3,FALSE),0)</f>
        <v>0</v>
      </c>
      <c r="AV83" s="22">
        <f>IFERROR(VLOOKUP($AL83,'Rutland Water parkrun'!$J:$L,3,FALSE),0)</f>
        <v>0</v>
      </c>
      <c r="AW83" s="22">
        <f>IFERROR(VLOOKUP($AL83,'Great Eastern Run'!$J:$L,3,FALSE),0)</f>
        <v>0</v>
      </c>
      <c r="AX83" s="22">
        <f>IFERROR(VLOOKUP($AL83,'Fen 10'!$J:$L,3,FALSE),0)</f>
        <v>0</v>
      </c>
      <c r="AY83" s="22">
        <f>IFERROR(VLOOKUP($AL83,'The George Munday 10k'!$L:$O,4,FALSE),0)</f>
        <v>0</v>
      </c>
      <c r="AZ83" s="21">
        <f t="shared" si="17"/>
        <v>43</v>
      </c>
      <c r="BA83" s="21">
        <f t="shared" si="18"/>
        <v>1</v>
      </c>
      <c r="BB83" s="73">
        <f t="shared" si="20"/>
        <v>74</v>
      </c>
    </row>
    <row r="84" spans="20:54" x14ac:dyDescent="0.2">
      <c r="AL84" s="10" t="s">
        <v>209</v>
      </c>
      <c r="AM84" s="22">
        <f>IFERROR(VLOOKUP($AL84,'Folksworth 15'!$J:$L,3,FALSE),0)</f>
        <v>0</v>
      </c>
      <c r="AN84" s="22">
        <f>IFERROR(VLOOKUP($AL84,'Dirt Run Irchester 7.5k'!$J:$L,3,FALSE),0)</f>
        <v>0</v>
      </c>
      <c r="AO84" s="22">
        <f>IFERROR(VLOOKUP($AL84,'Burghley 7'!$J:$L,3,FALSE),0)</f>
        <v>0</v>
      </c>
      <c r="AP84" s="22">
        <f>IFERROR(VLOOKUP($AL84,'King''s Cliffe Trail 10k'!$J:$L,3,FALSE),0)</f>
        <v>0</v>
      </c>
      <c r="AQ84" s="22">
        <f>IFERROR(VLOOKUP($AL84,'Langtoft 10k'!J:L,3,FALSE),0)</f>
        <v>0</v>
      </c>
      <c r="AR84" s="22">
        <f>IFERROR(VLOOKUP($AL84,'The Grim Reaper 10 Mile'!$J:$L,3,FALSE),0)</f>
        <v>0</v>
      </c>
      <c r="AS84" s="22">
        <f>IFERROR(VLOOKUP($AL84,'Nene Valley Trail 10 Mile'!$J:$L,3,FALSE),0)</f>
        <v>0</v>
      </c>
      <c r="AT84" s="22">
        <f>IFERROR(VLOOKUP($AL84,'Whissendine 6ix'!$J:$L,3,FALSE),0)</f>
        <v>0</v>
      </c>
      <c r="AU84" s="22">
        <f>IFERROR(VLOOKUP($AL84,'Ponton Plod 10k'!$J:$L,3,FALSE),0)</f>
        <v>0</v>
      </c>
      <c r="AV84" s="22">
        <f>IFERROR(VLOOKUP($AL84,'Rutland Water parkrun'!$J:$L,3,FALSE),0)</f>
        <v>43</v>
      </c>
      <c r="AW84" s="22">
        <f>IFERROR(VLOOKUP($AL84,'Great Eastern Run'!$J:$L,3,FALSE),0)</f>
        <v>0</v>
      </c>
      <c r="AX84" s="22">
        <f>IFERROR(VLOOKUP($AL84,'Fen 10'!$J:$L,3,FALSE),0)</f>
        <v>0</v>
      </c>
      <c r="AY84" s="22">
        <f>IFERROR(VLOOKUP($AL84,'The George Munday 10k'!$L:$O,4,FALSE),0)</f>
        <v>0</v>
      </c>
      <c r="AZ84" s="42">
        <f t="shared" si="17"/>
        <v>43</v>
      </c>
      <c r="BA84" s="21">
        <f t="shared" si="18"/>
        <v>1</v>
      </c>
      <c r="BB84" s="73">
        <f t="shared" si="20"/>
        <v>74</v>
      </c>
    </row>
    <row r="85" spans="20:54" x14ac:dyDescent="0.2">
      <c r="AL85" s="10" t="s">
        <v>126</v>
      </c>
      <c r="AM85" s="22">
        <f>IFERROR(VLOOKUP($AL85,'Folksworth 15'!$J:$L,3,FALSE),0)</f>
        <v>0</v>
      </c>
      <c r="AN85" s="22">
        <f>IFERROR(VLOOKUP($AL85,'Dirt Run Irchester 7.5k'!$J:$L,3,FALSE),0)</f>
        <v>0</v>
      </c>
      <c r="AO85" s="22">
        <f>IFERROR(VLOOKUP($AL85,'Burghley 7'!$J:$L,3,FALSE),0)</f>
        <v>42</v>
      </c>
      <c r="AP85" s="22">
        <f>IFERROR(VLOOKUP($AL85,'King''s Cliffe Trail 10k'!$J:$L,3,FALSE),0)</f>
        <v>0</v>
      </c>
      <c r="AQ85" s="22">
        <f>IFERROR(VLOOKUP($AL85,'Langtoft 10k'!J:L,3,FALSE),0)</f>
        <v>0</v>
      </c>
      <c r="AR85" s="22">
        <f>IFERROR(VLOOKUP($AL85,'The Grim Reaper 10 Mile'!$J:$L,3,FALSE),0)</f>
        <v>0</v>
      </c>
      <c r="AS85" s="22">
        <f>IFERROR(VLOOKUP($AL85,'Nene Valley Trail 10 Mile'!$J:$L,3,FALSE),0)</f>
        <v>0</v>
      </c>
      <c r="AT85" s="22">
        <f>IFERROR(VLOOKUP($AL85,'Whissendine 6ix'!$J:$L,3,FALSE),0)</f>
        <v>0</v>
      </c>
      <c r="AU85" s="22">
        <f>IFERROR(VLOOKUP($AL85,'Ponton Plod 10k'!$J:$L,3,FALSE),0)</f>
        <v>0</v>
      </c>
      <c r="AV85" s="22">
        <f>IFERROR(VLOOKUP($AL85,'Rutland Water parkrun'!$J:$L,3,FALSE),0)</f>
        <v>0</v>
      </c>
      <c r="AW85" s="22">
        <f>IFERROR(VLOOKUP($AL85,'Great Eastern Run'!$J:$L,3,FALSE),0)</f>
        <v>0</v>
      </c>
      <c r="AX85" s="22">
        <f>IFERROR(VLOOKUP($AL85,'Fen 10'!$J:$L,3,FALSE),0)</f>
        <v>0</v>
      </c>
      <c r="AY85" s="22">
        <f>IFERROR(VLOOKUP($AL85,'The George Munday 10k'!$L:$O,4,FALSE),0)</f>
        <v>0</v>
      </c>
      <c r="AZ85" s="21">
        <f t="shared" si="17"/>
        <v>42</v>
      </c>
      <c r="BA85" s="21">
        <f t="shared" si="18"/>
        <v>1</v>
      </c>
      <c r="BB85" s="73">
        <f t="shared" si="20"/>
        <v>76</v>
      </c>
    </row>
    <row r="86" spans="20:54" x14ac:dyDescent="0.2">
      <c r="AL86" s="20" t="s">
        <v>109</v>
      </c>
      <c r="AM86" s="22">
        <f>IFERROR(VLOOKUP($AL86,'Folksworth 15'!$J:$L,3,FALSE),0)</f>
        <v>0</v>
      </c>
      <c r="AN86" s="22">
        <f>IFERROR(VLOOKUP($AL86,'Dirt Run Irchester 7.5k'!$J:$L,3,FALSE),0)</f>
        <v>0</v>
      </c>
      <c r="AO86" s="22">
        <f>IFERROR(VLOOKUP($AL86,'Burghley 7'!$J:$L,3,FALSE),0)</f>
        <v>41</v>
      </c>
      <c r="AP86" s="22">
        <f>IFERROR(VLOOKUP($AL86,'King''s Cliffe Trail 10k'!$J:$L,3,FALSE),0)</f>
        <v>0</v>
      </c>
      <c r="AQ86" s="22">
        <f>IFERROR(VLOOKUP($AL86,'Langtoft 10k'!J:L,3,FALSE),0)</f>
        <v>0</v>
      </c>
      <c r="AR86" s="22">
        <f>IFERROR(VLOOKUP($AL86,'The Grim Reaper 10 Mile'!$J:$L,3,FALSE),0)</f>
        <v>0</v>
      </c>
      <c r="AS86" s="22">
        <f>IFERROR(VLOOKUP($AL86,'Nene Valley Trail 10 Mile'!$J:$L,3,FALSE),0)</f>
        <v>0</v>
      </c>
      <c r="AT86" s="22">
        <f>IFERROR(VLOOKUP($AL86,'Whissendine 6ix'!$J:$L,3,FALSE),0)</f>
        <v>0</v>
      </c>
      <c r="AU86" s="22">
        <f>IFERROR(VLOOKUP($AL86,'Ponton Plod 10k'!$J:$L,3,FALSE),0)</f>
        <v>0</v>
      </c>
      <c r="AV86" s="22">
        <f>IFERROR(VLOOKUP($AL86,'Rutland Water parkrun'!$J:$L,3,FALSE),0)</f>
        <v>0</v>
      </c>
      <c r="AW86" s="22">
        <f>IFERROR(VLOOKUP($AL86,'Great Eastern Run'!$J:$L,3,FALSE),0)</f>
        <v>0</v>
      </c>
      <c r="AX86" s="22">
        <f>IFERROR(VLOOKUP($AL86,'Fen 10'!$J:$L,3,FALSE),0)</f>
        <v>0</v>
      </c>
      <c r="AY86" s="22">
        <f>IFERROR(VLOOKUP($AL86,'The George Munday 10k'!$L:$O,4,FALSE),0)</f>
        <v>0</v>
      </c>
      <c r="AZ86" s="21">
        <f t="shared" si="17"/>
        <v>41</v>
      </c>
      <c r="BA86" s="21">
        <f t="shared" si="18"/>
        <v>1</v>
      </c>
      <c r="BB86" s="73">
        <f t="shared" si="20"/>
        <v>77</v>
      </c>
    </row>
    <row r="87" spans="20:54" x14ac:dyDescent="0.2">
      <c r="AL87" s="10" t="s">
        <v>200</v>
      </c>
      <c r="AM87" s="22">
        <f>IFERROR(VLOOKUP($AL87,'Folksworth 15'!$J:$L,3,FALSE),0)</f>
        <v>0</v>
      </c>
      <c r="AN87" s="22">
        <f>IFERROR(VLOOKUP($AL87,'Dirt Run Irchester 7.5k'!$J:$L,3,FALSE),0)</f>
        <v>0</v>
      </c>
      <c r="AO87" s="22">
        <f>IFERROR(VLOOKUP($AL87,'Burghley 7'!$J:$L,3,FALSE),0)</f>
        <v>0</v>
      </c>
      <c r="AP87" s="22">
        <f>IFERROR(VLOOKUP($AL87,'King''s Cliffe Trail 10k'!$J:$L,3,FALSE),0)</f>
        <v>0</v>
      </c>
      <c r="AQ87" s="22">
        <f>IFERROR(VLOOKUP($AL87,'Langtoft 10k'!J:L,3,FALSE),0)</f>
        <v>0</v>
      </c>
      <c r="AR87" s="22">
        <f>IFERROR(VLOOKUP($AL87,'The Grim Reaper 10 Mile'!$J:$L,3,FALSE),0)</f>
        <v>0</v>
      </c>
      <c r="AS87" s="22">
        <f>IFERROR(VLOOKUP($AL87,'Nene Valley Trail 10 Mile'!$J:$L,3,FALSE),0)</f>
        <v>41</v>
      </c>
      <c r="AT87" s="22">
        <f>IFERROR(VLOOKUP($AL87,'Whissendine 6ix'!$J:$L,3,FALSE),0)</f>
        <v>0</v>
      </c>
      <c r="AU87" s="22">
        <f>IFERROR(VLOOKUP($AL87,'Ponton Plod 10k'!$J:$L,3,FALSE),0)</f>
        <v>0</v>
      </c>
      <c r="AV87" s="22">
        <f>IFERROR(VLOOKUP($AL87,'Rutland Water parkrun'!$J:$L,3,FALSE),0)</f>
        <v>0</v>
      </c>
      <c r="AW87" s="22">
        <f>IFERROR(VLOOKUP($AL87,'Great Eastern Run'!$J:$L,3,FALSE),0)</f>
        <v>0</v>
      </c>
      <c r="AX87" s="22">
        <f>IFERROR(VLOOKUP($AL87,'Fen 10'!$J:$L,3,FALSE),0)</f>
        <v>0</v>
      </c>
      <c r="AY87" s="22">
        <f>IFERROR(VLOOKUP($AL87,'The George Munday 10k'!$L:$O,4,FALSE),0)</f>
        <v>0</v>
      </c>
      <c r="AZ87" s="21">
        <f t="shared" si="17"/>
        <v>41</v>
      </c>
      <c r="BA87" s="21">
        <f t="shared" si="18"/>
        <v>1</v>
      </c>
      <c r="BB87" s="73">
        <f t="shared" si="20"/>
        <v>77</v>
      </c>
    </row>
    <row r="88" spans="20:54" x14ac:dyDescent="0.2">
      <c r="AL88" s="10" t="s">
        <v>59</v>
      </c>
      <c r="AM88" s="22">
        <f>IFERROR(VLOOKUP($AL88,'Folksworth 15'!$J:$L,3,FALSE),0)</f>
        <v>41</v>
      </c>
      <c r="AN88" s="22">
        <f>IFERROR(VLOOKUP($AL88,'Dirt Run Irchester 7.5k'!$J:$L,3,FALSE),0)</f>
        <v>0</v>
      </c>
      <c r="AO88" s="22">
        <f>IFERROR(VLOOKUP($AL88,'Burghley 7'!$J:$L,3,FALSE),0)</f>
        <v>0</v>
      </c>
      <c r="AP88" s="22">
        <f>IFERROR(VLOOKUP($AL88,'King''s Cliffe Trail 10k'!$J:$L,3,FALSE),0)</f>
        <v>0</v>
      </c>
      <c r="AQ88" s="22">
        <f>IFERROR(VLOOKUP($AL88,'Langtoft 10k'!J:L,3,FALSE),0)</f>
        <v>0</v>
      </c>
      <c r="AR88" s="22">
        <f>IFERROR(VLOOKUP($AL88,'The Grim Reaper 10 Mile'!$J:$L,3,FALSE),0)</f>
        <v>0</v>
      </c>
      <c r="AS88" s="22">
        <f>IFERROR(VLOOKUP($AL88,'Nene Valley Trail 10 Mile'!$J:$L,3,FALSE),0)</f>
        <v>0</v>
      </c>
      <c r="AT88" s="22">
        <f>IFERROR(VLOOKUP($AL88,'Whissendine 6ix'!$J:$L,3,FALSE),0)</f>
        <v>0</v>
      </c>
      <c r="AU88" s="22">
        <f>IFERROR(VLOOKUP($AL88,'Ponton Plod 10k'!$J:$L,3,FALSE),0)</f>
        <v>0</v>
      </c>
      <c r="AV88" s="22">
        <f>IFERROR(VLOOKUP($AL88,'Rutland Water parkrun'!$J:$L,3,FALSE),0)</f>
        <v>0</v>
      </c>
      <c r="AW88" s="22">
        <f>IFERROR(VLOOKUP($AL88,'Great Eastern Run'!$J:$L,3,FALSE),0)</f>
        <v>0</v>
      </c>
      <c r="AX88" s="22">
        <f>IFERROR(VLOOKUP($AL88,'Fen 10'!$J:$L,3,FALSE),0)</f>
        <v>0</v>
      </c>
      <c r="AY88" s="22">
        <f>IFERROR(VLOOKUP($AL88,'The George Munday 10k'!$L:$O,4,FALSE),0)</f>
        <v>0</v>
      </c>
      <c r="AZ88" s="21">
        <f t="shared" si="17"/>
        <v>41</v>
      </c>
      <c r="BA88" s="21">
        <f t="shared" si="18"/>
        <v>1</v>
      </c>
      <c r="BB88" s="73">
        <f t="shared" si="20"/>
        <v>77</v>
      </c>
    </row>
    <row r="89" spans="20:54" x14ac:dyDescent="0.2">
      <c r="AL89" s="10" t="s">
        <v>237</v>
      </c>
      <c r="AM89" s="22">
        <f>IFERROR(VLOOKUP($AL89,'Folksworth 15'!$J:$L,3,FALSE),0)</f>
        <v>0</v>
      </c>
      <c r="AN89" s="22">
        <f>IFERROR(VLOOKUP($AL89,'Dirt Run Irchester 7.5k'!$J:$L,3,FALSE),0)</f>
        <v>0</v>
      </c>
      <c r="AO89" s="22">
        <f>IFERROR(VLOOKUP($AL89,'Burghley 7'!$J:$L,3,FALSE),0)</f>
        <v>0</v>
      </c>
      <c r="AP89" s="22">
        <f>IFERROR(VLOOKUP($AL89,'King''s Cliffe Trail 10k'!$J:$L,3,FALSE),0)</f>
        <v>0</v>
      </c>
      <c r="AQ89" s="22">
        <f>IFERROR(VLOOKUP($AL89,'Langtoft 10k'!J:L,3,FALSE),0)</f>
        <v>0</v>
      </c>
      <c r="AR89" s="22">
        <f>IFERROR(VLOOKUP($AL89,'The Grim Reaper 10 Mile'!$J:$L,3,FALSE),0)</f>
        <v>0</v>
      </c>
      <c r="AS89" s="22">
        <f>IFERROR(VLOOKUP($AL89,'Nene Valley Trail 10 Mile'!$J:$L,3,FALSE),0)</f>
        <v>0</v>
      </c>
      <c r="AT89" s="22">
        <f>IFERROR(VLOOKUP($AL89,'Whissendine 6ix'!$J:$L,3,FALSE),0)</f>
        <v>0</v>
      </c>
      <c r="AU89" s="22">
        <f>IFERROR(VLOOKUP($AL89,'Ponton Plod 10k'!$J:$L,3,FALSE),0)</f>
        <v>0</v>
      </c>
      <c r="AV89" s="22">
        <f>IFERROR(VLOOKUP($AL89,'Rutland Water parkrun'!$J:$L,3,FALSE),0)</f>
        <v>40</v>
      </c>
      <c r="AW89" s="22">
        <f>IFERROR(VLOOKUP($AL89,'Great Eastern Run'!$J:$L,3,FALSE),0)</f>
        <v>0</v>
      </c>
      <c r="AX89" s="22">
        <f>IFERROR(VLOOKUP($AL89,'Fen 10'!$J:$L,3,FALSE),0)</f>
        <v>0</v>
      </c>
      <c r="AY89" s="22">
        <f>IFERROR(VLOOKUP($AL89,'The George Munday 10k'!$L:$O,4,FALSE),0)</f>
        <v>0</v>
      </c>
      <c r="AZ89" s="21">
        <f t="shared" si="17"/>
        <v>40</v>
      </c>
      <c r="BA89" s="21">
        <f t="shared" si="18"/>
        <v>1</v>
      </c>
      <c r="BB89" s="73">
        <f t="shared" si="20"/>
        <v>80</v>
      </c>
    </row>
    <row r="90" spans="20:54" x14ac:dyDescent="0.2">
      <c r="AL90" s="10" t="s">
        <v>271</v>
      </c>
      <c r="AM90" s="22">
        <f>IFERROR(VLOOKUP($AL90,'Folksworth 15'!$J:$L,3,FALSE),0)</f>
        <v>0</v>
      </c>
      <c r="AN90" s="22">
        <f>IFERROR(VLOOKUP($AL90,'Dirt Run Irchester 7.5k'!$J:$L,3,FALSE),0)</f>
        <v>0</v>
      </c>
      <c r="AO90" s="22">
        <f>IFERROR(VLOOKUP($AL90,'Burghley 7'!$J:$L,3,FALSE),0)</f>
        <v>0</v>
      </c>
      <c r="AP90" s="22">
        <f>IFERROR(VLOOKUP($AL90,'King''s Cliffe Trail 10k'!$J:$L,3,FALSE),0)</f>
        <v>0</v>
      </c>
      <c r="AQ90" s="22">
        <f>IFERROR(VLOOKUP($AL90,'Langtoft 10k'!J:L,3,FALSE),0)</f>
        <v>0</v>
      </c>
      <c r="AR90" s="22">
        <f>IFERROR(VLOOKUP($AL90,'The Grim Reaper 10 Mile'!$J:$L,3,FALSE),0)</f>
        <v>0</v>
      </c>
      <c r="AS90" s="22">
        <f>IFERROR(VLOOKUP($AL90,'Nene Valley Trail 10 Mile'!$J:$L,3,FALSE),0)</f>
        <v>0</v>
      </c>
      <c r="AT90" s="22">
        <f>IFERROR(VLOOKUP($AL90,'Whissendine 6ix'!$J:$L,3,FALSE),0)</f>
        <v>0</v>
      </c>
      <c r="AU90" s="22">
        <f>IFERROR(VLOOKUP($AL90,'Ponton Plod 10k'!$J:$L,3,FALSE),0)</f>
        <v>0</v>
      </c>
      <c r="AV90" s="22">
        <f>IFERROR(VLOOKUP($AL90,'Rutland Water parkrun'!$J:$L,3,FALSE),0)</f>
        <v>0</v>
      </c>
      <c r="AW90" s="22">
        <f>IFERROR(VLOOKUP($AL90,'Great Eastern Run'!$J:$L,3,FALSE),0)</f>
        <v>39</v>
      </c>
      <c r="AX90" s="22">
        <f>IFERROR(VLOOKUP($AL90,'Fen 10'!$J:$L,3,FALSE),0)</f>
        <v>0</v>
      </c>
      <c r="AY90" s="22">
        <f>IFERROR(VLOOKUP($AL90,'The George Munday 10k'!$L:$O,4,FALSE),0)</f>
        <v>0</v>
      </c>
      <c r="AZ90" s="21">
        <f t="shared" si="17"/>
        <v>39</v>
      </c>
      <c r="BA90" s="21">
        <f t="shared" si="18"/>
        <v>1</v>
      </c>
      <c r="BB90" s="73">
        <f t="shared" si="20"/>
        <v>81</v>
      </c>
    </row>
    <row r="91" spans="20:54" x14ac:dyDescent="0.2">
      <c r="AL91" s="10" t="s">
        <v>41</v>
      </c>
      <c r="AM91" s="22">
        <f>IFERROR(VLOOKUP($AL91,'Folksworth 15'!$J:$L,3,FALSE),0)</f>
        <v>38</v>
      </c>
      <c r="AN91" s="22">
        <f>IFERROR(VLOOKUP($AL91,'Dirt Run Irchester 7.5k'!$J:$L,3,FALSE),0)</f>
        <v>0</v>
      </c>
      <c r="AO91" s="22">
        <f>IFERROR(VLOOKUP($AL91,'Burghley 7'!$J:$L,3,FALSE),0)</f>
        <v>0</v>
      </c>
      <c r="AP91" s="22">
        <f>IFERROR(VLOOKUP($AL91,'King''s Cliffe Trail 10k'!$J:$L,3,FALSE),0)</f>
        <v>0</v>
      </c>
      <c r="AQ91" s="22">
        <f>IFERROR(VLOOKUP($AL91,'Langtoft 10k'!J:L,3,FALSE),0)</f>
        <v>0</v>
      </c>
      <c r="AR91" s="22">
        <f>IFERROR(VLOOKUP($AL91,'The Grim Reaper 10 Mile'!$J:$L,3,FALSE),0)</f>
        <v>0</v>
      </c>
      <c r="AS91" s="22">
        <f>IFERROR(VLOOKUP($AL91,'Nene Valley Trail 10 Mile'!$J:$L,3,FALSE),0)</f>
        <v>0</v>
      </c>
      <c r="AT91" s="22">
        <f>IFERROR(VLOOKUP($AL91,'Whissendine 6ix'!$J:$L,3,FALSE),0)</f>
        <v>0</v>
      </c>
      <c r="AU91" s="22">
        <f>IFERROR(VLOOKUP($AL91,'Ponton Plod 10k'!$J:$L,3,FALSE),0)</f>
        <v>0</v>
      </c>
      <c r="AV91" s="22">
        <f>IFERROR(VLOOKUP($AL91,'Rutland Water parkrun'!$J:$L,3,FALSE),0)</f>
        <v>0</v>
      </c>
      <c r="AW91" s="22">
        <f>IFERROR(VLOOKUP($AL91,'Great Eastern Run'!$J:$L,3,FALSE),0)</f>
        <v>0</v>
      </c>
      <c r="AX91" s="22">
        <f>IFERROR(VLOOKUP($AL91,'Fen 10'!$J:$L,3,FALSE),0)</f>
        <v>0</v>
      </c>
      <c r="AY91" s="22">
        <f>IFERROR(VLOOKUP($AL91,'The George Munday 10k'!$L:$O,4,FALSE),0)</f>
        <v>0</v>
      </c>
      <c r="AZ91" s="21">
        <f t="shared" si="17"/>
        <v>38</v>
      </c>
      <c r="BA91" s="21">
        <f t="shared" si="18"/>
        <v>1</v>
      </c>
      <c r="BB91" s="73">
        <f t="shared" si="20"/>
        <v>82</v>
      </c>
    </row>
    <row r="92" spans="20:54" x14ac:dyDescent="0.2">
      <c r="AL92" s="10" t="s">
        <v>182</v>
      </c>
      <c r="AM92" s="22">
        <f>IFERROR(VLOOKUP($AL92,'Folksworth 15'!$J:$L,3,FALSE),0)</f>
        <v>0</v>
      </c>
      <c r="AN92" s="22">
        <f>IFERROR(VLOOKUP($AL92,'Dirt Run Irchester 7.5k'!$J:$L,3,FALSE),0)</f>
        <v>0</v>
      </c>
      <c r="AO92" s="22">
        <f>IFERROR(VLOOKUP($AL92,'Burghley 7'!$J:$L,3,FALSE),0)</f>
        <v>0</v>
      </c>
      <c r="AP92" s="22">
        <f>IFERROR(VLOOKUP($AL92,'King''s Cliffe Trail 10k'!$J:$L,3,FALSE),0)</f>
        <v>0</v>
      </c>
      <c r="AQ92" s="22">
        <f>IFERROR(VLOOKUP($AL92,'Langtoft 10k'!J:L,3,FALSE),0)</f>
        <v>37</v>
      </c>
      <c r="AR92" s="22">
        <f>IFERROR(VLOOKUP($AL92,'The Grim Reaper 10 Mile'!$J:$L,3,FALSE),0)</f>
        <v>0</v>
      </c>
      <c r="AS92" s="22">
        <f>IFERROR(VLOOKUP($AL92,'Nene Valley Trail 10 Mile'!$J:$L,3,FALSE),0)</f>
        <v>0</v>
      </c>
      <c r="AT92" s="22">
        <f>IFERROR(VLOOKUP($AL92,'Whissendine 6ix'!$J:$L,3,FALSE),0)</f>
        <v>0</v>
      </c>
      <c r="AU92" s="22">
        <f>IFERROR(VLOOKUP($AL92,'Ponton Plod 10k'!$J:$L,3,FALSE),0)</f>
        <v>0</v>
      </c>
      <c r="AV92" s="22">
        <f>IFERROR(VLOOKUP($AL92,'Rutland Water parkrun'!$J:$L,3,FALSE),0)</f>
        <v>0</v>
      </c>
      <c r="AW92" s="22">
        <f>IFERROR(VLOOKUP($AL92,'Great Eastern Run'!$J:$L,3,FALSE),0)</f>
        <v>0</v>
      </c>
      <c r="AX92" s="22">
        <f>IFERROR(VLOOKUP($AL92,'Fen 10'!$J:$L,3,FALSE),0)</f>
        <v>0</v>
      </c>
      <c r="AY92" s="22">
        <f>IFERROR(VLOOKUP($AL92,'The George Munday 10k'!$L:$O,4,FALSE),0)</f>
        <v>0</v>
      </c>
      <c r="AZ92" s="21">
        <f t="shared" si="17"/>
        <v>37</v>
      </c>
      <c r="BA92" s="21">
        <f t="shared" si="18"/>
        <v>1</v>
      </c>
      <c r="BB92" s="73">
        <f t="shared" si="20"/>
        <v>83</v>
      </c>
    </row>
    <row r="93" spans="20:54" x14ac:dyDescent="0.2">
      <c r="AL93" s="10" t="s">
        <v>236</v>
      </c>
      <c r="AM93" s="22">
        <f>IFERROR(VLOOKUP($AL93,'Folksworth 15'!$J:$L,3,FALSE),0)</f>
        <v>0</v>
      </c>
      <c r="AN93" s="22">
        <f>IFERROR(VLOOKUP($AL93,'Dirt Run Irchester 7.5k'!$J:$L,3,FALSE),0)</f>
        <v>0</v>
      </c>
      <c r="AO93" s="22">
        <f>IFERROR(VLOOKUP($AL93,'Burghley 7'!$J:$L,3,FALSE),0)</f>
        <v>0</v>
      </c>
      <c r="AP93" s="22">
        <f>IFERROR(VLOOKUP($AL93,'King''s Cliffe Trail 10k'!$J:$L,3,FALSE),0)</f>
        <v>0</v>
      </c>
      <c r="AQ93" s="22">
        <f>IFERROR(VLOOKUP($AL93,'Langtoft 10k'!J:L,3,FALSE),0)</f>
        <v>0</v>
      </c>
      <c r="AR93" s="22">
        <f>IFERROR(VLOOKUP($AL93,'The Grim Reaper 10 Mile'!$J:$L,3,FALSE),0)</f>
        <v>0</v>
      </c>
      <c r="AS93" s="22">
        <f>IFERROR(VLOOKUP($AL93,'Nene Valley Trail 10 Mile'!$J:$L,3,FALSE),0)</f>
        <v>0</v>
      </c>
      <c r="AT93" s="22">
        <f>IFERROR(VLOOKUP($AL93,'Whissendine 6ix'!$J:$L,3,FALSE),0)</f>
        <v>0</v>
      </c>
      <c r="AU93" s="22">
        <f>IFERROR(VLOOKUP($AL93,'Ponton Plod 10k'!$J:$L,3,FALSE),0)</f>
        <v>0</v>
      </c>
      <c r="AV93" s="22">
        <f>IFERROR(VLOOKUP($AL93,'Rutland Water parkrun'!$J:$L,3,FALSE),0)</f>
        <v>36</v>
      </c>
      <c r="AW93" s="22">
        <f>IFERROR(VLOOKUP($AL93,'Great Eastern Run'!$J:$L,3,FALSE),0)</f>
        <v>0</v>
      </c>
      <c r="AX93" s="22">
        <f>IFERROR(VLOOKUP($AL93,'Fen 10'!$J:$L,3,FALSE),0)</f>
        <v>0</v>
      </c>
      <c r="AY93" s="22">
        <f>IFERROR(VLOOKUP($AL93,'The George Munday 10k'!$L:$O,4,FALSE),0)</f>
        <v>0</v>
      </c>
      <c r="AZ93" s="21">
        <f t="shared" si="17"/>
        <v>36</v>
      </c>
      <c r="BA93" s="21">
        <f t="shared" si="18"/>
        <v>1</v>
      </c>
      <c r="BB93" s="73">
        <f t="shared" si="20"/>
        <v>84</v>
      </c>
    </row>
    <row r="94" spans="20:54" x14ac:dyDescent="0.2">
      <c r="AL94" s="10" t="s">
        <v>20</v>
      </c>
      <c r="AM94" s="22">
        <f>IFERROR(VLOOKUP($AL94,'Folksworth 15'!$J:$L,3,FALSE),0)</f>
        <v>36</v>
      </c>
      <c r="AN94" s="22">
        <f>IFERROR(VLOOKUP($AL94,'Dirt Run Irchester 7.5k'!$J:$L,3,FALSE),0)</f>
        <v>0</v>
      </c>
      <c r="AO94" s="22">
        <f>IFERROR(VLOOKUP($AL94,'Burghley 7'!$J:$L,3,FALSE),0)</f>
        <v>0</v>
      </c>
      <c r="AP94" s="22">
        <f>IFERROR(VLOOKUP($AL94,'King''s Cliffe Trail 10k'!$J:$L,3,FALSE),0)</f>
        <v>0</v>
      </c>
      <c r="AQ94" s="22">
        <f>IFERROR(VLOOKUP($AL94,'Langtoft 10k'!J:L,3,FALSE),0)</f>
        <v>0</v>
      </c>
      <c r="AR94" s="22">
        <f>IFERROR(VLOOKUP($AL94,'The Grim Reaper 10 Mile'!$J:$L,3,FALSE),0)</f>
        <v>0</v>
      </c>
      <c r="AS94" s="22">
        <f>IFERROR(VLOOKUP($AL94,'Nene Valley Trail 10 Mile'!$J:$L,3,FALSE),0)</f>
        <v>0</v>
      </c>
      <c r="AT94" s="22">
        <f>IFERROR(VLOOKUP($AL94,'Whissendine 6ix'!$J:$L,3,FALSE),0)</f>
        <v>0</v>
      </c>
      <c r="AU94" s="22">
        <f>IFERROR(VLOOKUP($AL94,'Ponton Plod 10k'!$J:$L,3,FALSE),0)</f>
        <v>0</v>
      </c>
      <c r="AV94" s="22">
        <f>IFERROR(VLOOKUP($AL94,'Rutland Water parkrun'!$J:$L,3,FALSE),0)</f>
        <v>0</v>
      </c>
      <c r="AW94" s="22">
        <f>IFERROR(VLOOKUP($AL94,'Great Eastern Run'!$J:$L,3,FALSE),0)</f>
        <v>0</v>
      </c>
      <c r="AX94" s="22">
        <f>IFERROR(VLOOKUP($AL94,'Fen 10'!$J:$L,3,FALSE),0)</f>
        <v>0</v>
      </c>
      <c r="AY94" s="22">
        <f>IFERROR(VLOOKUP($AL94,'The George Munday 10k'!$L:$O,4,FALSE),0)</f>
        <v>0</v>
      </c>
      <c r="AZ94" s="42">
        <f t="shared" si="17"/>
        <v>36</v>
      </c>
      <c r="BA94" s="21">
        <f t="shared" si="18"/>
        <v>1</v>
      </c>
      <c r="BB94" s="73">
        <f t="shared" si="20"/>
        <v>84</v>
      </c>
    </row>
    <row r="95" spans="20:54" x14ac:dyDescent="0.2">
      <c r="AL95" s="10" t="s">
        <v>180</v>
      </c>
      <c r="AM95" s="22">
        <f>IFERROR(VLOOKUP($AL95,'Folksworth 15'!$J:$L,3,FALSE),0)</f>
        <v>0</v>
      </c>
      <c r="AN95" s="22">
        <f>IFERROR(VLOOKUP($AL95,'Dirt Run Irchester 7.5k'!$J:$L,3,FALSE),0)</f>
        <v>0</v>
      </c>
      <c r="AO95" s="22">
        <f>IFERROR(VLOOKUP($AL95,'Burghley 7'!$J:$L,3,FALSE),0)</f>
        <v>0</v>
      </c>
      <c r="AP95" s="22">
        <f>IFERROR(VLOOKUP($AL95,'King''s Cliffe Trail 10k'!$J:$L,3,FALSE),0)</f>
        <v>0</v>
      </c>
      <c r="AQ95" s="22">
        <f>IFERROR(VLOOKUP($AL95,'Langtoft 10k'!J:L,3,FALSE),0)</f>
        <v>35</v>
      </c>
      <c r="AR95" s="22">
        <f>IFERROR(VLOOKUP($AL95,'The Grim Reaper 10 Mile'!$J:$L,3,FALSE),0)</f>
        <v>0</v>
      </c>
      <c r="AS95" s="22">
        <f>IFERROR(VLOOKUP($AL95,'Nene Valley Trail 10 Mile'!$J:$L,3,FALSE),0)</f>
        <v>0</v>
      </c>
      <c r="AT95" s="22">
        <f>IFERROR(VLOOKUP($AL95,'Whissendine 6ix'!$J:$L,3,FALSE),0)</f>
        <v>0</v>
      </c>
      <c r="AU95" s="22">
        <f>IFERROR(VLOOKUP($AL95,'Ponton Plod 10k'!$J:$L,3,FALSE),0)</f>
        <v>0</v>
      </c>
      <c r="AV95" s="22">
        <f>IFERROR(VLOOKUP($AL95,'Rutland Water parkrun'!$J:$L,3,FALSE),0)</f>
        <v>0</v>
      </c>
      <c r="AW95" s="22">
        <f>IFERROR(VLOOKUP($AL95,'Great Eastern Run'!$J:$L,3,FALSE),0)</f>
        <v>0</v>
      </c>
      <c r="AX95" s="22">
        <f>IFERROR(VLOOKUP($AL95,'Fen 10'!$J:$L,3,FALSE),0)</f>
        <v>0</v>
      </c>
      <c r="AY95" s="22">
        <f>IFERROR(VLOOKUP($AL95,'The George Munday 10k'!$L:$O,4,FALSE),0)</f>
        <v>0</v>
      </c>
      <c r="AZ95" s="21">
        <f t="shared" si="17"/>
        <v>35</v>
      </c>
      <c r="BA95" s="21">
        <f t="shared" si="18"/>
        <v>1</v>
      </c>
      <c r="BB95" s="73">
        <f t="shared" si="20"/>
        <v>86</v>
      </c>
    </row>
    <row r="96" spans="20:54" x14ac:dyDescent="0.2">
      <c r="AL96" s="10" t="s">
        <v>184</v>
      </c>
      <c r="AM96" s="22">
        <f>IFERROR(VLOOKUP($AL96,'Folksworth 15'!$J:$L,3,FALSE),0)</f>
        <v>0</v>
      </c>
      <c r="AN96" s="22">
        <f>IFERROR(VLOOKUP($AL96,'Dirt Run Irchester 7.5k'!$J:$L,3,FALSE),0)</f>
        <v>0</v>
      </c>
      <c r="AO96" s="22">
        <f>IFERROR(VLOOKUP($AL96,'Burghley 7'!$J:$L,3,FALSE),0)</f>
        <v>0</v>
      </c>
      <c r="AP96" s="22">
        <f>IFERROR(VLOOKUP($AL96,'King''s Cliffe Trail 10k'!$J:$L,3,FALSE),0)</f>
        <v>0</v>
      </c>
      <c r="AQ96" s="22">
        <f>IFERROR(VLOOKUP($AL96,'Langtoft 10k'!J:L,3,FALSE),0)</f>
        <v>34</v>
      </c>
      <c r="AR96" s="22">
        <f>IFERROR(VLOOKUP($AL96,'The Grim Reaper 10 Mile'!$J:$L,3,FALSE),0)</f>
        <v>0</v>
      </c>
      <c r="AS96" s="22">
        <f>IFERROR(VLOOKUP($AL96,'Nene Valley Trail 10 Mile'!$J:$L,3,FALSE),0)</f>
        <v>0</v>
      </c>
      <c r="AT96" s="22">
        <f>IFERROR(VLOOKUP($AL96,'Whissendine 6ix'!$J:$L,3,FALSE),0)</f>
        <v>0</v>
      </c>
      <c r="AU96" s="22">
        <f>IFERROR(VLOOKUP($AL96,'Ponton Plod 10k'!$J:$L,3,FALSE),0)</f>
        <v>0</v>
      </c>
      <c r="AV96" s="22">
        <f>IFERROR(VLOOKUP($AL96,'Rutland Water parkrun'!$J:$L,3,FALSE),0)</f>
        <v>0</v>
      </c>
      <c r="AW96" s="22">
        <f>IFERROR(VLOOKUP($AL96,'Great Eastern Run'!$J:$L,3,FALSE),0)</f>
        <v>0</v>
      </c>
      <c r="AX96" s="22">
        <f>IFERROR(VLOOKUP($AL96,'Fen 10'!$J:$L,3,FALSE),0)</f>
        <v>0</v>
      </c>
      <c r="AY96" s="22">
        <f>IFERROR(VLOOKUP($AL96,'The George Munday 10k'!$L:$O,4,FALSE),0)</f>
        <v>0</v>
      </c>
      <c r="AZ96" s="21">
        <f t="shared" si="17"/>
        <v>34</v>
      </c>
      <c r="BA96" s="21">
        <f t="shared" si="18"/>
        <v>1</v>
      </c>
      <c r="BB96" s="73">
        <f t="shared" si="20"/>
        <v>87</v>
      </c>
    </row>
    <row r="97" spans="38:54" x14ac:dyDescent="0.2">
      <c r="AL97" s="10" t="s">
        <v>28</v>
      </c>
      <c r="AM97" s="22">
        <f>IFERROR(VLOOKUP($AL97,'Folksworth 15'!$J:$L,3,FALSE),0)</f>
        <v>34</v>
      </c>
      <c r="AN97" s="22">
        <f>IFERROR(VLOOKUP($AL97,'Dirt Run Irchester 7.5k'!$J:$L,3,FALSE),0)</f>
        <v>0</v>
      </c>
      <c r="AO97" s="22">
        <f>IFERROR(VLOOKUP($AL97,'Burghley 7'!$J:$L,3,FALSE),0)</f>
        <v>0</v>
      </c>
      <c r="AP97" s="22">
        <f>IFERROR(VLOOKUP($AL97,'King''s Cliffe Trail 10k'!$J:$L,3,FALSE),0)</f>
        <v>0</v>
      </c>
      <c r="AQ97" s="22">
        <f>IFERROR(VLOOKUP($AL97,'Langtoft 10k'!J:L,3,FALSE),0)</f>
        <v>0</v>
      </c>
      <c r="AR97" s="22">
        <f>IFERROR(VLOOKUP($AL97,'The Grim Reaper 10 Mile'!$J:$L,3,FALSE),0)</f>
        <v>0</v>
      </c>
      <c r="AS97" s="22">
        <f>IFERROR(VLOOKUP($AL97,'Nene Valley Trail 10 Mile'!$J:$L,3,FALSE),0)</f>
        <v>0</v>
      </c>
      <c r="AT97" s="22">
        <f>IFERROR(VLOOKUP($AL97,'Whissendine 6ix'!$J:$L,3,FALSE),0)</f>
        <v>0</v>
      </c>
      <c r="AU97" s="22">
        <f>IFERROR(VLOOKUP($AL97,'Ponton Plod 10k'!$J:$L,3,FALSE),0)</f>
        <v>0</v>
      </c>
      <c r="AV97" s="22">
        <f>IFERROR(VLOOKUP($AL97,'Rutland Water parkrun'!$J:$L,3,FALSE),0)</f>
        <v>0</v>
      </c>
      <c r="AW97" s="22">
        <f>IFERROR(VLOOKUP($AL97,'Great Eastern Run'!$J:$L,3,FALSE),0)</f>
        <v>0</v>
      </c>
      <c r="AX97" s="22">
        <f>IFERROR(VLOOKUP($AL97,'Fen 10'!$J:$L,3,FALSE),0)</f>
        <v>0</v>
      </c>
      <c r="AY97" s="22">
        <f>IFERROR(VLOOKUP($AL97,'The George Munday 10k'!$L:$O,4,FALSE),0)</f>
        <v>0</v>
      </c>
      <c r="AZ97" s="21">
        <f t="shared" si="17"/>
        <v>34</v>
      </c>
      <c r="BA97" s="21">
        <f t="shared" si="18"/>
        <v>1</v>
      </c>
      <c r="BB97" s="73">
        <f t="shared" si="20"/>
        <v>87</v>
      </c>
    </row>
    <row r="98" spans="38:54" x14ac:dyDescent="0.2">
      <c r="AL98" s="10" t="s">
        <v>125</v>
      </c>
      <c r="AM98" s="22">
        <f>IFERROR(VLOOKUP($AL98,'Folksworth 15'!$J:$L,3,FALSE),0)</f>
        <v>0</v>
      </c>
      <c r="AN98" s="22">
        <f>IFERROR(VLOOKUP($AL98,'Dirt Run Irchester 7.5k'!$J:$L,3,FALSE),0)</f>
        <v>0</v>
      </c>
      <c r="AO98" s="22">
        <f>IFERROR(VLOOKUP($AL98,'Burghley 7'!$J:$L,3,FALSE),0)</f>
        <v>33</v>
      </c>
      <c r="AP98" s="22">
        <f>IFERROR(VLOOKUP($AL98,'King''s Cliffe Trail 10k'!$J:$L,3,FALSE),0)</f>
        <v>0</v>
      </c>
      <c r="AQ98" s="22">
        <f>IFERROR(VLOOKUP($AL98,'Langtoft 10k'!J:L,3,FALSE),0)</f>
        <v>0</v>
      </c>
      <c r="AR98" s="22">
        <f>IFERROR(VLOOKUP($AL98,'The Grim Reaper 10 Mile'!$J:$L,3,FALSE),0)</f>
        <v>0</v>
      </c>
      <c r="AS98" s="22">
        <f>IFERROR(VLOOKUP($AL98,'Nene Valley Trail 10 Mile'!$J:$L,3,FALSE),0)</f>
        <v>0</v>
      </c>
      <c r="AT98" s="22">
        <f>IFERROR(VLOOKUP($AL98,'Whissendine 6ix'!$J:$L,3,FALSE),0)</f>
        <v>0</v>
      </c>
      <c r="AU98" s="22">
        <f>IFERROR(VLOOKUP($AL98,'Ponton Plod 10k'!$J:$L,3,FALSE),0)</f>
        <v>0</v>
      </c>
      <c r="AV98" s="22">
        <f>IFERROR(VLOOKUP($AL98,'Rutland Water parkrun'!$J:$L,3,FALSE),0)</f>
        <v>0</v>
      </c>
      <c r="AW98" s="22">
        <f>IFERROR(VLOOKUP($AL98,'Great Eastern Run'!$J:$L,3,FALSE),0)</f>
        <v>0</v>
      </c>
      <c r="AX98" s="22">
        <f>IFERROR(VLOOKUP($AL98,'Fen 10'!$J:$L,3,FALSE),0)</f>
        <v>0</v>
      </c>
      <c r="AY98" s="22">
        <f>IFERROR(VLOOKUP($AL98,'The George Munday 10k'!$L:$O,4,FALSE),0)</f>
        <v>0</v>
      </c>
      <c r="AZ98" s="21">
        <f t="shared" si="17"/>
        <v>33</v>
      </c>
      <c r="BA98" s="21">
        <f t="shared" si="18"/>
        <v>1</v>
      </c>
      <c r="BB98" s="73">
        <f t="shared" si="20"/>
        <v>89</v>
      </c>
    </row>
    <row r="99" spans="38:54" x14ac:dyDescent="0.2">
      <c r="AL99" s="10" t="s">
        <v>204</v>
      </c>
      <c r="AM99" s="22">
        <f>IFERROR(VLOOKUP($AL99,'Folksworth 15'!$J:$L,3,FALSE),0)</f>
        <v>0</v>
      </c>
      <c r="AN99" s="22">
        <f>IFERROR(VLOOKUP($AL99,'Dirt Run Irchester 7.5k'!$J:$L,3,FALSE),0)</f>
        <v>0</v>
      </c>
      <c r="AO99" s="22">
        <f>IFERROR(VLOOKUP($AL99,'Burghley 7'!$J:$L,3,FALSE),0)</f>
        <v>0</v>
      </c>
      <c r="AP99" s="22">
        <f>IFERROR(VLOOKUP($AL99,'King''s Cliffe Trail 10k'!$J:$L,3,FALSE),0)</f>
        <v>0</v>
      </c>
      <c r="AQ99" s="22">
        <f>IFERROR(VLOOKUP($AL99,'Langtoft 10k'!J:L,3,FALSE),0)</f>
        <v>0</v>
      </c>
      <c r="AR99" s="22">
        <f>IFERROR(VLOOKUP($AL99,'The Grim Reaper 10 Mile'!$J:$L,3,FALSE),0)</f>
        <v>0</v>
      </c>
      <c r="AS99" s="22">
        <f>IFERROR(VLOOKUP($AL99,'Nene Valley Trail 10 Mile'!$J:$L,3,FALSE),0)</f>
        <v>0</v>
      </c>
      <c r="AT99" s="22">
        <f>IFERROR(VLOOKUP($AL99,'Whissendine 6ix'!$J:$L,3,FALSE),0)</f>
        <v>31</v>
      </c>
      <c r="AU99" s="22">
        <f>IFERROR(VLOOKUP($AL99,'Ponton Plod 10k'!$J:$L,3,FALSE),0)</f>
        <v>0</v>
      </c>
      <c r="AV99" s="22">
        <f>IFERROR(VLOOKUP($AL99,'Rutland Water parkrun'!$J:$L,3,FALSE),0)</f>
        <v>0</v>
      </c>
      <c r="AW99" s="22">
        <f>IFERROR(VLOOKUP($AL99,'Great Eastern Run'!$J:$L,3,FALSE),0)</f>
        <v>0</v>
      </c>
      <c r="AX99" s="22">
        <f>IFERROR(VLOOKUP($AL99,'Fen 10'!$J:$L,3,FALSE),0)</f>
        <v>0</v>
      </c>
      <c r="AY99" s="22">
        <f>IFERROR(VLOOKUP($AL99,'The George Munday 10k'!$L:$O,4,FALSE),0)</f>
        <v>0</v>
      </c>
      <c r="AZ99" s="21">
        <f t="shared" si="17"/>
        <v>31</v>
      </c>
      <c r="BA99" s="21">
        <f t="shared" si="18"/>
        <v>1</v>
      </c>
      <c r="BB99" s="73">
        <f t="shared" si="20"/>
        <v>90</v>
      </c>
    </row>
    <row r="100" spans="38:54" x14ac:dyDescent="0.2">
      <c r="AL100" s="10" t="s">
        <v>238</v>
      </c>
      <c r="AM100" s="22">
        <f>IFERROR(VLOOKUP($AL100,'Folksworth 15'!$J:$L,3,FALSE),0)</f>
        <v>0</v>
      </c>
      <c r="AN100" s="22">
        <f>IFERROR(VLOOKUP($AL100,'Dirt Run Irchester 7.5k'!$J:$L,3,FALSE),0)</f>
        <v>0</v>
      </c>
      <c r="AO100" s="22">
        <f>IFERROR(VLOOKUP($AL100,'Burghley 7'!$J:$L,3,FALSE),0)</f>
        <v>0</v>
      </c>
      <c r="AP100" s="22">
        <f>IFERROR(VLOOKUP($AL100,'King''s Cliffe Trail 10k'!$J:$L,3,FALSE),0)</f>
        <v>0</v>
      </c>
      <c r="AQ100" s="22">
        <f>IFERROR(VLOOKUP($AL100,'Langtoft 10k'!J:L,3,FALSE),0)</f>
        <v>0</v>
      </c>
      <c r="AR100" s="22">
        <f>IFERROR(VLOOKUP($AL100,'The Grim Reaper 10 Mile'!$J:$L,3,FALSE),0)</f>
        <v>0</v>
      </c>
      <c r="AS100" s="22">
        <f>IFERROR(VLOOKUP($AL100,'Nene Valley Trail 10 Mile'!$J:$L,3,FALSE),0)</f>
        <v>0</v>
      </c>
      <c r="AT100" s="22">
        <f>IFERROR(VLOOKUP($AL100,'Whissendine 6ix'!$J:$L,3,FALSE),0)</f>
        <v>0</v>
      </c>
      <c r="AU100" s="22">
        <f>IFERROR(VLOOKUP($AL100,'Ponton Plod 10k'!$J:$L,3,FALSE),0)</f>
        <v>0</v>
      </c>
      <c r="AV100" s="22">
        <f>IFERROR(VLOOKUP($AL100,'Rutland Water parkrun'!$J:$L,3,FALSE),0)</f>
        <v>31</v>
      </c>
      <c r="AW100" s="22">
        <f>IFERROR(VLOOKUP($AL100,'Great Eastern Run'!$J:$L,3,FALSE),0)</f>
        <v>0</v>
      </c>
      <c r="AX100" s="22">
        <f>IFERROR(VLOOKUP($AL100,'Fen 10'!$J:$L,3,FALSE),0)</f>
        <v>0</v>
      </c>
      <c r="AY100" s="22">
        <f>IFERROR(VLOOKUP($AL100,'The George Munday 10k'!$L:$O,4,FALSE),0)</f>
        <v>0</v>
      </c>
      <c r="AZ100" s="21">
        <f t="shared" si="17"/>
        <v>31</v>
      </c>
      <c r="BA100" s="21">
        <f t="shared" si="18"/>
        <v>1</v>
      </c>
      <c r="BB100" s="73">
        <f t="shared" si="20"/>
        <v>90</v>
      </c>
    </row>
    <row r="101" spans="38:54" x14ac:dyDescent="0.2">
      <c r="AL101" s="10" t="s">
        <v>202</v>
      </c>
      <c r="AM101" s="22">
        <f>IFERROR(VLOOKUP($AL101,'Folksworth 15'!$J:$L,3,FALSE),0)</f>
        <v>0</v>
      </c>
      <c r="AN101" s="22">
        <f>IFERROR(VLOOKUP($AL101,'Dirt Run Irchester 7.5k'!$J:$L,3,FALSE),0)</f>
        <v>0</v>
      </c>
      <c r="AO101" s="22">
        <f>IFERROR(VLOOKUP($AL101,'Burghley 7'!$J:$L,3,FALSE),0)</f>
        <v>0</v>
      </c>
      <c r="AP101" s="22">
        <f>IFERROR(VLOOKUP($AL101,'King''s Cliffe Trail 10k'!$J:$L,3,FALSE),0)</f>
        <v>0</v>
      </c>
      <c r="AQ101" s="22">
        <f>IFERROR(VLOOKUP($AL101,'Langtoft 10k'!J:L,3,FALSE),0)</f>
        <v>0</v>
      </c>
      <c r="AR101" s="22">
        <f>IFERROR(VLOOKUP($AL101,'The Grim Reaper 10 Mile'!$J:$L,3,FALSE),0)</f>
        <v>0</v>
      </c>
      <c r="AS101" s="22">
        <f>IFERROR(VLOOKUP($AL101,'Nene Valley Trail 10 Mile'!$J:$L,3,FALSE),0)</f>
        <v>31</v>
      </c>
      <c r="AT101" s="22">
        <f>IFERROR(VLOOKUP($AL101,'Whissendine 6ix'!$J:$L,3,FALSE),0)</f>
        <v>0</v>
      </c>
      <c r="AU101" s="22">
        <f>IFERROR(VLOOKUP($AL101,'Ponton Plod 10k'!$J:$L,3,FALSE),0)</f>
        <v>0</v>
      </c>
      <c r="AV101" s="22">
        <f>IFERROR(VLOOKUP($AL101,'Rutland Water parkrun'!$J:$L,3,FALSE),0)</f>
        <v>0</v>
      </c>
      <c r="AW101" s="22">
        <f>IFERROR(VLOOKUP($AL101,'Great Eastern Run'!$J:$L,3,FALSE),0)</f>
        <v>0</v>
      </c>
      <c r="AX101" s="22">
        <f>IFERROR(VLOOKUP($AL101,'Fen 10'!$J:$L,3,FALSE),0)</f>
        <v>0</v>
      </c>
      <c r="AY101" s="22">
        <f>IFERROR(VLOOKUP($AL101,'The George Munday 10k'!$L:$O,4,FALSE),0)</f>
        <v>0</v>
      </c>
      <c r="AZ101" s="21">
        <f t="shared" si="17"/>
        <v>31</v>
      </c>
      <c r="BA101" s="21">
        <f t="shared" si="18"/>
        <v>1</v>
      </c>
      <c r="BB101" s="73">
        <f t="shared" si="20"/>
        <v>90</v>
      </c>
    </row>
    <row r="102" spans="38:54" x14ac:dyDescent="0.2">
      <c r="AL102" s="10" t="s">
        <v>62</v>
      </c>
      <c r="AM102" s="22">
        <f>IFERROR(VLOOKUP($AL102,'Folksworth 15'!$J:$L,3,FALSE),0)</f>
        <v>31</v>
      </c>
      <c r="AN102" s="22">
        <f>IFERROR(VLOOKUP($AL102,'Dirt Run Irchester 7.5k'!$J:$L,3,FALSE),0)</f>
        <v>0</v>
      </c>
      <c r="AO102" s="22">
        <f>IFERROR(VLOOKUP($AL102,'Burghley 7'!$J:$L,3,FALSE),0)</f>
        <v>0</v>
      </c>
      <c r="AP102" s="22">
        <f>IFERROR(VLOOKUP($AL102,'King''s Cliffe Trail 10k'!$J:$L,3,FALSE),0)</f>
        <v>0</v>
      </c>
      <c r="AQ102" s="22">
        <f>IFERROR(VLOOKUP($AL102,'Langtoft 10k'!J:L,3,FALSE),0)</f>
        <v>0</v>
      </c>
      <c r="AR102" s="22">
        <f>IFERROR(VLOOKUP($AL102,'The Grim Reaper 10 Mile'!$J:$L,3,FALSE),0)</f>
        <v>0</v>
      </c>
      <c r="AS102" s="22">
        <f>IFERROR(VLOOKUP($AL102,'Nene Valley Trail 10 Mile'!$J:$L,3,FALSE),0)</f>
        <v>0</v>
      </c>
      <c r="AT102" s="22">
        <f>IFERROR(VLOOKUP($AL102,'Whissendine 6ix'!$J:$L,3,FALSE),0)</f>
        <v>0</v>
      </c>
      <c r="AU102" s="22">
        <f>IFERROR(VLOOKUP($AL102,'Ponton Plod 10k'!$J:$L,3,FALSE),0)</f>
        <v>0</v>
      </c>
      <c r="AV102" s="22">
        <f>IFERROR(VLOOKUP($AL102,'Rutland Water parkrun'!$J:$L,3,FALSE),0)</f>
        <v>0</v>
      </c>
      <c r="AW102" s="22">
        <f>IFERROR(VLOOKUP($AL102,'Great Eastern Run'!$J:$L,3,FALSE),0)</f>
        <v>0</v>
      </c>
      <c r="AX102" s="22">
        <f>IFERROR(VLOOKUP($AL102,'Fen 10'!$J:$L,3,FALSE),0)</f>
        <v>0</v>
      </c>
      <c r="AY102" s="22">
        <f>IFERROR(VLOOKUP($AL102,'The George Munday 10k'!$L:$O,4,FALSE),0)</f>
        <v>0</v>
      </c>
      <c r="AZ102" s="21">
        <f t="shared" si="17"/>
        <v>31</v>
      </c>
      <c r="BA102" s="21">
        <f t="shared" si="18"/>
        <v>1</v>
      </c>
      <c r="BB102" s="73">
        <f t="shared" si="20"/>
        <v>90</v>
      </c>
    </row>
    <row r="103" spans="38:54" x14ac:dyDescent="0.2">
      <c r="AL103" s="10" t="s">
        <v>131</v>
      </c>
      <c r="AM103" s="22">
        <f>IFERROR(VLOOKUP($AL103,'Folksworth 15'!$J:$L,3,FALSE),0)</f>
        <v>0</v>
      </c>
      <c r="AN103" s="22">
        <f>IFERROR(VLOOKUP($AL103,'Dirt Run Irchester 7.5k'!$J:$L,3,FALSE),0)</f>
        <v>0</v>
      </c>
      <c r="AO103" s="22">
        <f>IFERROR(VLOOKUP($AL103,'Burghley 7'!$J:$L,3,FALSE),0)</f>
        <v>30</v>
      </c>
      <c r="AP103" s="22">
        <f>IFERROR(VLOOKUP($AL103,'King''s Cliffe Trail 10k'!$J:$L,3,FALSE),0)</f>
        <v>0</v>
      </c>
      <c r="AQ103" s="22">
        <f>IFERROR(VLOOKUP($AL103,'Langtoft 10k'!J:L,3,FALSE),0)</f>
        <v>0</v>
      </c>
      <c r="AR103" s="22">
        <f>IFERROR(VLOOKUP($AL103,'The Grim Reaper 10 Mile'!$J:$L,3,FALSE),0)</f>
        <v>0</v>
      </c>
      <c r="AS103" s="22">
        <f>IFERROR(VLOOKUP($AL103,'Nene Valley Trail 10 Mile'!$J:$L,3,FALSE),0)</f>
        <v>0</v>
      </c>
      <c r="AT103" s="22">
        <f>IFERROR(VLOOKUP($AL103,'Whissendine 6ix'!$J:$L,3,FALSE),0)</f>
        <v>0</v>
      </c>
      <c r="AU103" s="22">
        <f>IFERROR(VLOOKUP($AL103,'Ponton Plod 10k'!$J:$L,3,FALSE),0)</f>
        <v>0</v>
      </c>
      <c r="AV103" s="22">
        <f>IFERROR(VLOOKUP($AL103,'Rutland Water parkrun'!$J:$L,3,FALSE),0)</f>
        <v>0</v>
      </c>
      <c r="AW103" s="22">
        <f>IFERROR(VLOOKUP($AL103,'Great Eastern Run'!$J:$L,3,FALSE),0)</f>
        <v>0</v>
      </c>
      <c r="AX103" s="22">
        <f>IFERROR(VLOOKUP($AL103,'Fen 10'!$J:$L,3,FALSE),0)</f>
        <v>0</v>
      </c>
      <c r="AY103" s="22">
        <f>IFERROR(VLOOKUP($AL103,'The George Munday 10k'!$L:$O,4,FALSE),0)</f>
        <v>0</v>
      </c>
      <c r="AZ103" s="42">
        <f t="shared" si="17"/>
        <v>30</v>
      </c>
      <c r="BA103" s="21">
        <f t="shared" si="18"/>
        <v>1</v>
      </c>
      <c r="BB103" s="73">
        <f t="shared" si="20"/>
        <v>94</v>
      </c>
    </row>
    <row r="104" spans="38:54" x14ac:dyDescent="0.2">
      <c r="AL104" s="10" t="s">
        <v>277</v>
      </c>
      <c r="AM104" s="22">
        <f>IFERROR(VLOOKUP($AL104,'Folksworth 15'!$J:$L,3,FALSE),0)</f>
        <v>0</v>
      </c>
      <c r="AN104" s="22">
        <f>IFERROR(VLOOKUP($AL104,'Dirt Run Irchester 7.5k'!$J:$L,3,FALSE),0)</f>
        <v>0</v>
      </c>
      <c r="AO104" s="22">
        <f>IFERROR(VLOOKUP($AL104,'Burghley 7'!$J:$L,3,FALSE),0)</f>
        <v>0</v>
      </c>
      <c r="AP104" s="22">
        <f>IFERROR(VLOOKUP($AL104,'King''s Cliffe Trail 10k'!$J:$L,3,FALSE),0)</f>
        <v>0</v>
      </c>
      <c r="AQ104" s="22">
        <f>IFERROR(VLOOKUP($AL104,'Langtoft 10k'!J:L,3,FALSE),0)</f>
        <v>0</v>
      </c>
      <c r="AR104" s="22">
        <f>IFERROR(VLOOKUP($AL104,'The Grim Reaper 10 Mile'!$J:$L,3,FALSE),0)</f>
        <v>0</v>
      </c>
      <c r="AS104" s="22">
        <f>IFERROR(VLOOKUP($AL104,'Nene Valley Trail 10 Mile'!$J:$L,3,FALSE),0)</f>
        <v>0</v>
      </c>
      <c r="AT104" s="22">
        <f>IFERROR(VLOOKUP($AL104,'Whissendine 6ix'!$J:$L,3,FALSE),0)</f>
        <v>0</v>
      </c>
      <c r="AU104" s="22">
        <f>IFERROR(VLOOKUP($AL104,'Ponton Plod 10k'!$J:$L,3,FALSE),0)</f>
        <v>0</v>
      </c>
      <c r="AV104" s="22">
        <f>IFERROR(VLOOKUP($AL104,'Rutland Water parkrun'!$J:$L,3,FALSE),0)</f>
        <v>0</v>
      </c>
      <c r="AW104" s="22">
        <f>IFERROR(VLOOKUP($AL104,'Great Eastern Run'!$J:$L,3,FALSE),0)</f>
        <v>30</v>
      </c>
      <c r="AX104" s="22">
        <f>IFERROR(VLOOKUP($AL104,'Fen 10'!$J:$L,3,FALSE),0)</f>
        <v>0</v>
      </c>
      <c r="AY104" s="22">
        <f>IFERROR(VLOOKUP($AL104,'The George Munday 10k'!$L:$O,4,FALSE),0)</f>
        <v>0</v>
      </c>
      <c r="AZ104" s="21">
        <f t="shared" si="17"/>
        <v>30</v>
      </c>
      <c r="BA104" s="21">
        <f t="shared" si="18"/>
        <v>1</v>
      </c>
      <c r="BB104" s="73">
        <f t="shared" si="20"/>
        <v>94</v>
      </c>
    </row>
    <row r="105" spans="38:54" x14ac:dyDescent="0.2">
      <c r="AL105" s="10" t="s">
        <v>153</v>
      </c>
      <c r="AM105" s="22">
        <f>IFERROR(VLOOKUP($AL105,'Folksworth 15'!$J:$L,3,FALSE),0)</f>
        <v>0</v>
      </c>
      <c r="AN105" s="22">
        <f>IFERROR(VLOOKUP($AL105,'Dirt Run Irchester 7.5k'!$J:$L,3,FALSE),0)</f>
        <v>0</v>
      </c>
      <c r="AO105" s="22">
        <f>IFERROR(VLOOKUP($AL105,'Burghley 7'!$J:$L,3,FALSE),0)</f>
        <v>0</v>
      </c>
      <c r="AP105" s="22">
        <f>IFERROR(VLOOKUP($AL105,'King''s Cliffe Trail 10k'!$J:$L,3,FALSE),0)</f>
        <v>30</v>
      </c>
      <c r="AQ105" s="22">
        <f>IFERROR(VLOOKUP($AL105,'Langtoft 10k'!J:L,3,FALSE),0)</f>
        <v>0</v>
      </c>
      <c r="AR105" s="22">
        <f>IFERROR(VLOOKUP($AL105,'The Grim Reaper 10 Mile'!$J:$L,3,FALSE),0)</f>
        <v>0</v>
      </c>
      <c r="AS105" s="22">
        <f>IFERROR(VLOOKUP($AL105,'Nene Valley Trail 10 Mile'!$J:$L,3,FALSE),0)</f>
        <v>0</v>
      </c>
      <c r="AT105" s="22">
        <f>IFERROR(VLOOKUP($AL105,'Whissendine 6ix'!$J:$L,3,FALSE),0)</f>
        <v>0</v>
      </c>
      <c r="AU105" s="22">
        <f>IFERROR(VLOOKUP($AL105,'Ponton Plod 10k'!$J:$L,3,FALSE),0)</f>
        <v>0</v>
      </c>
      <c r="AV105" s="22">
        <f>IFERROR(VLOOKUP($AL105,'Rutland Water parkrun'!$J:$L,3,FALSE),0)</f>
        <v>0</v>
      </c>
      <c r="AW105" s="22">
        <f>IFERROR(VLOOKUP($AL105,'Great Eastern Run'!$J:$L,3,FALSE),0)</f>
        <v>0</v>
      </c>
      <c r="AX105" s="22">
        <f>IFERROR(VLOOKUP($AL105,'Fen 10'!$J:$L,3,FALSE),0)</f>
        <v>0</v>
      </c>
      <c r="AY105" s="22">
        <f>IFERROR(VLOOKUP($AL105,'The George Munday 10k'!$L:$O,4,FALSE),0)</f>
        <v>0</v>
      </c>
      <c r="AZ105" s="21">
        <f t="shared" si="17"/>
        <v>30</v>
      </c>
      <c r="BA105" s="21">
        <f t="shared" si="18"/>
        <v>1</v>
      </c>
      <c r="BB105" s="73">
        <f t="shared" si="20"/>
        <v>94</v>
      </c>
    </row>
    <row r="106" spans="38:54" x14ac:dyDescent="0.2">
      <c r="AL106" s="10" t="s">
        <v>127</v>
      </c>
      <c r="AM106" s="22">
        <f>IFERROR(VLOOKUP($AL106,'Folksworth 15'!$J:$L,3,FALSE),0)</f>
        <v>0</v>
      </c>
      <c r="AN106" s="22">
        <f>IFERROR(VLOOKUP($AL106,'Dirt Run Irchester 7.5k'!$J:$L,3,FALSE),0)</f>
        <v>0</v>
      </c>
      <c r="AO106" s="22">
        <f>IFERROR(VLOOKUP($AL106,'Burghley 7'!$J:$L,3,FALSE),0)</f>
        <v>30</v>
      </c>
      <c r="AP106" s="22">
        <f>IFERROR(VLOOKUP($AL106,'King''s Cliffe Trail 10k'!$J:$L,3,FALSE),0)</f>
        <v>0</v>
      </c>
      <c r="AQ106" s="22">
        <f>IFERROR(VLOOKUP($AL106,'Langtoft 10k'!J:L,3,FALSE),0)</f>
        <v>0</v>
      </c>
      <c r="AR106" s="22">
        <f>IFERROR(VLOOKUP($AL106,'The Grim Reaper 10 Mile'!$J:$L,3,FALSE),0)</f>
        <v>0</v>
      </c>
      <c r="AS106" s="22">
        <f>IFERROR(VLOOKUP($AL106,'Nene Valley Trail 10 Mile'!$J:$L,3,FALSE),0)</f>
        <v>0</v>
      </c>
      <c r="AT106" s="22">
        <f>IFERROR(VLOOKUP($AL106,'Whissendine 6ix'!$J:$L,3,FALSE),0)</f>
        <v>0</v>
      </c>
      <c r="AU106" s="22">
        <f>IFERROR(VLOOKUP($AL106,'Ponton Plod 10k'!$J:$L,3,FALSE),0)</f>
        <v>0</v>
      </c>
      <c r="AV106" s="22">
        <f>IFERROR(VLOOKUP($AL106,'Rutland Water parkrun'!$J:$L,3,FALSE),0)</f>
        <v>0</v>
      </c>
      <c r="AW106" s="22">
        <f>IFERROR(VLOOKUP($AL106,'Great Eastern Run'!$J:$L,3,FALSE),0)</f>
        <v>0</v>
      </c>
      <c r="AX106" s="22">
        <f>IFERROR(VLOOKUP($AL106,'Fen 10'!$J:$L,3,FALSE),0)</f>
        <v>0</v>
      </c>
      <c r="AY106" s="22">
        <f>IFERROR(VLOOKUP($AL106,'The George Munday 10k'!$L:$O,4,FALSE),0)</f>
        <v>0</v>
      </c>
      <c r="AZ106" s="21">
        <f t="shared" ref="AZ106:AZ137" si="21">LARGE(AM106:AY106,1)+LARGE(AM106:AY106,2)+LARGE(AM106:AY106,3)+LARGE(AM106:AY106,4)+LARGE(AM106:AY106,5)+LARGE(AM106:AY106,6)</f>
        <v>30</v>
      </c>
      <c r="BA106" s="21">
        <f t="shared" ref="BA106:BA140" si="22">COUNTIF(AM106:AY106,"&gt;0.09")</f>
        <v>1</v>
      </c>
      <c r="BB106" s="73">
        <f t="shared" si="20"/>
        <v>94</v>
      </c>
    </row>
    <row r="107" spans="38:54" x14ac:dyDescent="0.2">
      <c r="AL107" s="10" t="s">
        <v>133</v>
      </c>
      <c r="AM107" s="22">
        <f>IFERROR(VLOOKUP($AL107,'Folksworth 15'!$J:$L,3,FALSE),0)</f>
        <v>0</v>
      </c>
      <c r="AN107" s="22">
        <f>IFERROR(VLOOKUP($AL107,'Dirt Run Irchester 7.5k'!$J:$L,3,FALSE),0)</f>
        <v>0</v>
      </c>
      <c r="AO107" s="22">
        <f>IFERROR(VLOOKUP($AL107,'Burghley 7'!$J:$L,3,FALSE),0)</f>
        <v>30</v>
      </c>
      <c r="AP107" s="22">
        <f>IFERROR(VLOOKUP($AL107,'King''s Cliffe Trail 10k'!$J:$L,3,FALSE),0)</f>
        <v>0</v>
      </c>
      <c r="AQ107" s="22">
        <f>IFERROR(VLOOKUP($AL107,'Langtoft 10k'!J:L,3,FALSE),0)</f>
        <v>0</v>
      </c>
      <c r="AR107" s="22">
        <f>IFERROR(VLOOKUP($AL107,'The Grim Reaper 10 Mile'!$J:$L,3,FALSE),0)</f>
        <v>0</v>
      </c>
      <c r="AS107" s="22">
        <f>IFERROR(VLOOKUP($AL107,'Nene Valley Trail 10 Mile'!$J:$L,3,FALSE),0)</f>
        <v>0</v>
      </c>
      <c r="AT107" s="22">
        <f>IFERROR(VLOOKUP($AL107,'Whissendine 6ix'!$J:$L,3,FALSE),0)</f>
        <v>0</v>
      </c>
      <c r="AU107" s="22">
        <f>IFERROR(VLOOKUP($AL107,'Ponton Plod 10k'!$J:$L,3,FALSE),0)</f>
        <v>0</v>
      </c>
      <c r="AV107" s="22">
        <f>IFERROR(VLOOKUP($AL107,'Rutland Water parkrun'!$J:$L,3,FALSE),0)</f>
        <v>0</v>
      </c>
      <c r="AW107" s="22">
        <f>IFERROR(VLOOKUP($AL107,'Great Eastern Run'!$J:$L,3,FALSE),0)</f>
        <v>0</v>
      </c>
      <c r="AX107" s="22">
        <f>IFERROR(VLOOKUP($AL107,'Fen 10'!$J:$L,3,FALSE),0)</f>
        <v>0</v>
      </c>
      <c r="AY107" s="22">
        <f>IFERROR(VLOOKUP($AL107,'The George Munday 10k'!$L:$O,4,FALSE),0)</f>
        <v>0</v>
      </c>
      <c r="AZ107" s="21">
        <f t="shared" si="21"/>
        <v>30</v>
      </c>
      <c r="BA107" s="21">
        <f t="shared" si="22"/>
        <v>1</v>
      </c>
      <c r="BB107" s="73">
        <f t="shared" si="20"/>
        <v>94</v>
      </c>
    </row>
    <row r="108" spans="38:54" x14ac:dyDescent="0.2">
      <c r="AL108" s="10" t="s">
        <v>239</v>
      </c>
      <c r="AM108" s="22">
        <f>IFERROR(VLOOKUP($AL108,'Folksworth 15'!$J:$L,3,FALSE),0)</f>
        <v>0</v>
      </c>
      <c r="AN108" s="22">
        <f>IFERROR(VLOOKUP($AL108,'Dirt Run Irchester 7.5k'!$J:$L,3,FALSE),0)</f>
        <v>0</v>
      </c>
      <c r="AO108" s="22">
        <f>IFERROR(VLOOKUP($AL108,'Burghley 7'!$J:$L,3,FALSE),0)</f>
        <v>0</v>
      </c>
      <c r="AP108" s="22">
        <f>IFERROR(VLOOKUP($AL108,'King''s Cliffe Trail 10k'!$J:$L,3,FALSE),0)</f>
        <v>0</v>
      </c>
      <c r="AQ108" s="22">
        <f>IFERROR(VLOOKUP($AL108,'Langtoft 10k'!J:L,3,FALSE),0)</f>
        <v>0</v>
      </c>
      <c r="AR108" s="22">
        <f>IFERROR(VLOOKUP($AL108,'The Grim Reaper 10 Mile'!$J:$L,3,FALSE),0)</f>
        <v>0</v>
      </c>
      <c r="AS108" s="22">
        <f>IFERROR(VLOOKUP($AL108,'Nene Valley Trail 10 Mile'!$J:$L,3,FALSE),0)</f>
        <v>0</v>
      </c>
      <c r="AT108" s="22">
        <f>IFERROR(VLOOKUP($AL108,'Whissendine 6ix'!$J:$L,3,FALSE),0)</f>
        <v>0</v>
      </c>
      <c r="AU108" s="22">
        <f>IFERROR(VLOOKUP($AL108,'Ponton Plod 10k'!$J:$L,3,FALSE),0)</f>
        <v>0</v>
      </c>
      <c r="AV108" s="22">
        <f>IFERROR(VLOOKUP($AL108,'Rutland Water parkrun'!$J:$L,3,FALSE),0)</f>
        <v>30</v>
      </c>
      <c r="AW108" s="22">
        <f>IFERROR(VLOOKUP($AL108,'Great Eastern Run'!$J:$L,3,FALSE),0)</f>
        <v>0</v>
      </c>
      <c r="AX108" s="22">
        <f>IFERROR(VLOOKUP($AL108,'Fen 10'!$J:$L,3,FALSE),0)</f>
        <v>0</v>
      </c>
      <c r="AY108" s="22">
        <f>IFERROR(VLOOKUP($AL108,'The George Munday 10k'!$L:$O,4,FALSE),0)</f>
        <v>0</v>
      </c>
      <c r="AZ108" s="21">
        <f t="shared" si="21"/>
        <v>30</v>
      </c>
      <c r="BA108" s="21">
        <f t="shared" si="22"/>
        <v>1</v>
      </c>
      <c r="BB108" s="73">
        <f t="shared" si="20"/>
        <v>94</v>
      </c>
    </row>
    <row r="109" spans="38:54" x14ac:dyDescent="0.2">
      <c r="AL109" s="10" t="s">
        <v>147</v>
      </c>
      <c r="AM109" s="22">
        <f>IFERROR(VLOOKUP($AL109,'Folksworth 15'!$J:$L,3,FALSE),0)</f>
        <v>0</v>
      </c>
      <c r="AN109" s="22">
        <f>IFERROR(VLOOKUP($AL109,'Dirt Run Irchester 7.5k'!$J:$L,3,FALSE),0)</f>
        <v>0</v>
      </c>
      <c r="AO109" s="22">
        <f>IFERROR(VLOOKUP($AL109,'Burghley 7'!$J:$L,3,FALSE),0)</f>
        <v>0</v>
      </c>
      <c r="AP109" s="22">
        <f>IFERROR(VLOOKUP($AL109,'King''s Cliffe Trail 10k'!$J:$L,3,FALSE),0)</f>
        <v>30</v>
      </c>
      <c r="AQ109" s="22">
        <f>IFERROR(VLOOKUP($AL109,'Langtoft 10k'!J:L,3,FALSE),0)</f>
        <v>0</v>
      </c>
      <c r="AR109" s="22">
        <f>IFERROR(VLOOKUP($AL109,'The Grim Reaper 10 Mile'!$J:$L,3,FALSE),0)</f>
        <v>0</v>
      </c>
      <c r="AS109" s="22">
        <f>IFERROR(VLOOKUP($AL109,'Nene Valley Trail 10 Mile'!$J:$L,3,FALSE),0)</f>
        <v>0</v>
      </c>
      <c r="AT109" s="22">
        <f>IFERROR(VLOOKUP($AL109,'Whissendine 6ix'!$J:$L,3,FALSE),0)</f>
        <v>0</v>
      </c>
      <c r="AU109" s="22">
        <f>IFERROR(VLOOKUP($AL109,'Ponton Plod 10k'!$J:$L,3,FALSE),0)</f>
        <v>0</v>
      </c>
      <c r="AV109" s="22">
        <f>IFERROR(VLOOKUP($AL109,'Rutland Water parkrun'!$J:$L,3,FALSE),0)</f>
        <v>0</v>
      </c>
      <c r="AW109" s="22">
        <f>IFERROR(VLOOKUP($AL109,'Great Eastern Run'!$J:$L,3,FALSE),0)</f>
        <v>0</v>
      </c>
      <c r="AX109" s="22">
        <f>IFERROR(VLOOKUP($AL109,'Fen 10'!$J:$L,3,FALSE),0)</f>
        <v>0</v>
      </c>
      <c r="AY109" s="22">
        <f>IFERROR(VLOOKUP($AL109,'The George Munday 10k'!$L:$O,4,FALSE),0)</f>
        <v>0</v>
      </c>
      <c r="AZ109" s="21">
        <f t="shared" si="21"/>
        <v>30</v>
      </c>
      <c r="BA109" s="21">
        <f t="shared" si="22"/>
        <v>1</v>
      </c>
      <c r="BB109" s="73">
        <f t="shared" si="20"/>
        <v>94</v>
      </c>
    </row>
    <row r="110" spans="38:54" x14ac:dyDescent="0.2">
      <c r="AL110" s="10" t="s">
        <v>152</v>
      </c>
      <c r="AM110" s="22">
        <f>IFERROR(VLOOKUP($AL110,'Folksworth 15'!$J:$L,3,FALSE),0)</f>
        <v>0</v>
      </c>
      <c r="AN110" s="22">
        <f>IFERROR(VLOOKUP($AL110,'Dirt Run Irchester 7.5k'!$J:$L,3,FALSE),0)</f>
        <v>0</v>
      </c>
      <c r="AO110" s="22">
        <f>IFERROR(VLOOKUP($AL110,'Burghley 7'!$J:$L,3,FALSE),0)</f>
        <v>0</v>
      </c>
      <c r="AP110" s="22">
        <f>IFERROR(VLOOKUP($AL110,'King''s Cliffe Trail 10k'!$J:$L,3,FALSE),0)</f>
        <v>30</v>
      </c>
      <c r="AQ110" s="22">
        <f>IFERROR(VLOOKUP($AL110,'Langtoft 10k'!J:L,3,FALSE),0)</f>
        <v>0</v>
      </c>
      <c r="AR110" s="22">
        <f>IFERROR(VLOOKUP($AL110,'The Grim Reaper 10 Mile'!$J:$L,3,FALSE),0)</f>
        <v>0</v>
      </c>
      <c r="AS110" s="22">
        <f>IFERROR(VLOOKUP($AL110,'Nene Valley Trail 10 Mile'!$J:$L,3,FALSE),0)</f>
        <v>0</v>
      </c>
      <c r="AT110" s="22">
        <f>IFERROR(VLOOKUP($AL110,'Whissendine 6ix'!$J:$L,3,FALSE),0)</f>
        <v>0</v>
      </c>
      <c r="AU110" s="22">
        <f>IFERROR(VLOOKUP($AL110,'Ponton Plod 10k'!$J:$L,3,FALSE),0)</f>
        <v>0</v>
      </c>
      <c r="AV110" s="22">
        <f>IFERROR(VLOOKUP($AL110,'Rutland Water parkrun'!$J:$L,3,FALSE),0)</f>
        <v>0</v>
      </c>
      <c r="AW110" s="22">
        <f>IFERROR(VLOOKUP($AL110,'Great Eastern Run'!$J:$L,3,FALSE),0)</f>
        <v>0</v>
      </c>
      <c r="AX110" s="22">
        <f>IFERROR(VLOOKUP($AL110,'Fen 10'!$J:$L,3,FALSE),0)</f>
        <v>0</v>
      </c>
      <c r="AY110" s="22">
        <f>IFERROR(VLOOKUP($AL110,'The George Munday 10k'!$L:$O,4,FALSE),0)</f>
        <v>0</v>
      </c>
      <c r="AZ110" s="21">
        <f t="shared" si="21"/>
        <v>30</v>
      </c>
      <c r="BA110" s="21">
        <f t="shared" si="22"/>
        <v>1</v>
      </c>
      <c r="BB110" s="73">
        <f t="shared" si="20"/>
        <v>94</v>
      </c>
    </row>
    <row r="111" spans="38:54" x14ac:dyDescent="0.2">
      <c r="AL111" s="10" t="s">
        <v>137</v>
      </c>
      <c r="AM111" s="22">
        <f>IFERROR(VLOOKUP($AL111,'Folksworth 15'!$J:$L,3,FALSE),0)</f>
        <v>0</v>
      </c>
      <c r="AN111" s="22">
        <f>IFERROR(VLOOKUP($AL111,'Dirt Run Irchester 7.5k'!$J:$L,3,FALSE),0)</f>
        <v>0</v>
      </c>
      <c r="AO111" s="22">
        <f>IFERROR(VLOOKUP($AL111,'Burghley 7'!$J:$L,3,FALSE),0)</f>
        <v>30</v>
      </c>
      <c r="AP111" s="22">
        <f>IFERROR(VLOOKUP($AL111,'King''s Cliffe Trail 10k'!$J:$L,3,FALSE),0)</f>
        <v>0</v>
      </c>
      <c r="AQ111" s="22">
        <f>IFERROR(VLOOKUP($AL111,'Langtoft 10k'!J:L,3,FALSE),0)</f>
        <v>0</v>
      </c>
      <c r="AR111" s="22">
        <f>IFERROR(VLOOKUP($AL111,'The Grim Reaper 10 Mile'!$J:$L,3,FALSE),0)</f>
        <v>0</v>
      </c>
      <c r="AS111" s="22">
        <f>IFERROR(VLOOKUP($AL111,'Nene Valley Trail 10 Mile'!$J:$L,3,FALSE),0)</f>
        <v>0</v>
      </c>
      <c r="AT111" s="22">
        <f>IFERROR(VLOOKUP($AL111,'Whissendine 6ix'!$J:$L,3,FALSE),0)</f>
        <v>0</v>
      </c>
      <c r="AU111" s="22">
        <f>IFERROR(VLOOKUP($AL111,'Ponton Plod 10k'!$J:$L,3,FALSE),0)</f>
        <v>0</v>
      </c>
      <c r="AV111" s="22">
        <f>IFERROR(VLOOKUP($AL111,'Rutland Water parkrun'!$J:$L,3,FALSE),0)</f>
        <v>0</v>
      </c>
      <c r="AW111" s="22">
        <f>IFERROR(VLOOKUP($AL111,'Great Eastern Run'!$J:$L,3,FALSE),0)</f>
        <v>0</v>
      </c>
      <c r="AX111" s="22">
        <f>IFERROR(VLOOKUP($AL111,'Fen 10'!$J:$L,3,FALSE),0)</f>
        <v>0</v>
      </c>
      <c r="AY111" s="22">
        <f>IFERROR(VLOOKUP($AL111,'The George Munday 10k'!$L:$O,4,FALSE),0)</f>
        <v>0</v>
      </c>
      <c r="AZ111" s="21">
        <f t="shared" si="21"/>
        <v>30</v>
      </c>
      <c r="BA111" s="21">
        <f t="shared" si="22"/>
        <v>1</v>
      </c>
      <c r="BB111" s="73">
        <f t="shared" si="20"/>
        <v>94</v>
      </c>
    </row>
    <row r="112" spans="38:54" x14ac:dyDescent="0.2">
      <c r="AL112" s="10" t="s">
        <v>141</v>
      </c>
      <c r="AM112" s="22">
        <f>IFERROR(VLOOKUP($AL112,'Folksworth 15'!$J:$L,3,FALSE),0)</f>
        <v>0</v>
      </c>
      <c r="AN112" s="22">
        <f>IFERROR(VLOOKUP($AL112,'Dirt Run Irchester 7.5k'!$J:$L,3,FALSE),0)</f>
        <v>0</v>
      </c>
      <c r="AO112" s="22">
        <f>IFERROR(VLOOKUP($AL112,'Burghley 7'!$J:$L,3,FALSE),0)</f>
        <v>30</v>
      </c>
      <c r="AP112" s="22">
        <f>IFERROR(VLOOKUP($AL112,'King''s Cliffe Trail 10k'!$J:$L,3,FALSE),0)</f>
        <v>0</v>
      </c>
      <c r="AQ112" s="22">
        <f>IFERROR(VLOOKUP($AL112,'Langtoft 10k'!J:L,3,FALSE),0)</f>
        <v>0</v>
      </c>
      <c r="AR112" s="22">
        <f>IFERROR(VLOOKUP($AL112,'The Grim Reaper 10 Mile'!$J:$L,3,FALSE),0)</f>
        <v>0</v>
      </c>
      <c r="AS112" s="22">
        <f>IFERROR(VLOOKUP($AL112,'Nene Valley Trail 10 Mile'!$J:$L,3,FALSE),0)</f>
        <v>0</v>
      </c>
      <c r="AT112" s="22">
        <f>IFERROR(VLOOKUP($AL112,'Whissendine 6ix'!$J:$L,3,FALSE),0)</f>
        <v>0</v>
      </c>
      <c r="AU112" s="22">
        <f>IFERROR(VLOOKUP($AL112,'Ponton Plod 10k'!$J:$L,3,FALSE),0)</f>
        <v>0</v>
      </c>
      <c r="AV112" s="22">
        <f>IFERROR(VLOOKUP($AL112,'Rutland Water parkrun'!$J:$L,3,FALSE),0)</f>
        <v>0</v>
      </c>
      <c r="AW112" s="22">
        <f>IFERROR(VLOOKUP($AL112,'Great Eastern Run'!$J:$L,3,FALSE),0)</f>
        <v>0</v>
      </c>
      <c r="AX112" s="22">
        <f>IFERROR(VLOOKUP($AL112,'Fen 10'!$J:$L,3,FALSE),0)</f>
        <v>0</v>
      </c>
      <c r="AY112" s="22">
        <f>IFERROR(VLOOKUP($AL112,'The George Munday 10k'!$L:$O,4,FALSE),0)</f>
        <v>0</v>
      </c>
      <c r="AZ112" s="21">
        <f t="shared" si="21"/>
        <v>30</v>
      </c>
      <c r="BA112" s="21">
        <f t="shared" si="22"/>
        <v>1</v>
      </c>
      <c r="BB112" s="73">
        <f t="shared" si="20"/>
        <v>94</v>
      </c>
    </row>
    <row r="113" spans="38:54" x14ac:dyDescent="0.2">
      <c r="AL113" s="10" t="s">
        <v>117</v>
      </c>
      <c r="AM113" s="22">
        <f>IFERROR(VLOOKUP($AL113,'Folksworth 15'!$J:$L,3,FALSE),0)</f>
        <v>0</v>
      </c>
      <c r="AN113" s="22">
        <f>IFERROR(VLOOKUP($AL113,'Dirt Run Irchester 7.5k'!$J:$L,3,FALSE),0)</f>
        <v>0</v>
      </c>
      <c r="AO113" s="22">
        <f>IFERROR(VLOOKUP($AL113,'Burghley 7'!$J:$L,3,FALSE),0)</f>
        <v>30</v>
      </c>
      <c r="AP113" s="22">
        <f>IFERROR(VLOOKUP($AL113,'King''s Cliffe Trail 10k'!$J:$L,3,FALSE),0)</f>
        <v>0</v>
      </c>
      <c r="AQ113" s="22">
        <f>IFERROR(VLOOKUP($AL113,'Langtoft 10k'!J:L,3,FALSE),0)</f>
        <v>0</v>
      </c>
      <c r="AR113" s="22">
        <f>IFERROR(VLOOKUP($AL113,'The Grim Reaper 10 Mile'!$J:$L,3,FALSE),0)</f>
        <v>0</v>
      </c>
      <c r="AS113" s="22">
        <f>IFERROR(VLOOKUP($AL113,'Nene Valley Trail 10 Mile'!$J:$L,3,FALSE),0)</f>
        <v>0</v>
      </c>
      <c r="AT113" s="22">
        <f>IFERROR(VLOOKUP($AL113,'Whissendine 6ix'!$J:$L,3,FALSE),0)</f>
        <v>0</v>
      </c>
      <c r="AU113" s="22">
        <f>IFERROR(VLOOKUP($AL113,'Ponton Plod 10k'!$J:$L,3,FALSE),0)</f>
        <v>0</v>
      </c>
      <c r="AV113" s="22">
        <f>IFERROR(VLOOKUP($AL113,'Rutland Water parkrun'!$J:$L,3,FALSE),0)</f>
        <v>0</v>
      </c>
      <c r="AW113" s="22">
        <f>IFERROR(VLOOKUP($AL113,'Great Eastern Run'!$J:$L,3,FALSE),0)</f>
        <v>0</v>
      </c>
      <c r="AX113" s="22">
        <f>IFERROR(VLOOKUP($AL113,'Fen 10'!$J:$L,3,FALSE),0)</f>
        <v>0</v>
      </c>
      <c r="AY113" s="22">
        <f>IFERROR(VLOOKUP($AL113,'The George Munday 10k'!$L:$O,4,FALSE),0)</f>
        <v>0</v>
      </c>
      <c r="AZ113" s="21">
        <f t="shared" si="21"/>
        <v>30</v>
      </c>
      <c r="BA113" s="21">
        <f t="shared" si="22"/>
        <v>1</v>
      </c>
      <c r="BB113" s="73">
        <f t="shared" si="20"/>
        <v>94</v>
      </c>
    </row>
    <row r="114" spans="38:54" x14ac:dyDescent="0.2">
      <c r="AL114" s="10" t="s">
        <v>241</v>
      </c>
      <c r="AM114" s="22">
        <f>IFERROR(VLOOKUP($AL114,'Folksworth 15'!$J:$L,3,FALSE),0)</f>
        <v>0</v>
      </c>
      <c r="AN114" s="22">
        <f>IFERROR(VLOOKUP($AL114,'Dirt Run Irchester 7.5k'!$J:$L,3,FALSE),0)</f>
        <v>0</v>
      </c>
      <c r="AO114" s="22">
        <f>IFERROR(VLOOKUP($AL114,'Burghley 7'!$J:$L,3,FALSE),0)</f>
        <v>0</v>
      </c>
      <c r="AP114" s="22">
        <f>IFERROR(VLOOKUP($AL114,'King''s Cliffe Trail 10k'!$J:$L,3,FALSE),0)</f>
        <v>0</v>
      </c>
      <c r="AQ114" s="22">
        <f>IFERROR(VLOOKUP($AL114,'Langtoft 10k'!J:L,3,FALSE),0)</f>
        <v>0</v>
      </c>
      <c r="AR114" s="22">
        <f>IFERROR(VLOOKUP($AL114,'The Grim Reaper 10 Mile'!$J:$L,3,FALSE),0)</f>
        <v>0</v>
      </c>
      <c r="AS114" s="22">
        <f>IFERROR(VLOOKUP($AL114,'Nene Valley Trail 10 Mile'!$J:$L,3,FALSE),0)</f>
        <v>0</v>
      </c>
      <c r="AT114" s="22">
        <f>IFERROR(VLOOKUP($AL114,'Whissendine 6ix'!$J:$L,3,FALSE),0)</f>
        <v>0</v>
      </c>
      <c r="AU114" s="22">
        <f>IFERROR(VLOOKUP($AL114,'Ponton Plod 10k'!$J:$L,3,FALSE),0)</f>
        <v>0</v>
      </c>
      <c r="AV114" s="22">
        <f>IFERROR(VLOOKUP($AL114,'Rutland Water parkrun'!$J:$L,3,FALSE),0)</f>
        <v>30</v>
      </c>
      <c r="AW114" s="22">
        <f>IFERROR(VLOOKUP($AL114,'Great Eastern Run'!$J:$L,3,FALSE),0)</f>
        <v>0</v>
      </c>
      <c r="AX114" s="22">
        <f>IFERROR(VLOOKUP($AL114,'Fen 10'!$J:$L,3,FALSE),0)</f>
        <v>0</v>
      </c>
      <c r="AY114" s="22">
        <f>IFERROR(VLOOKUP($AL114,'The George Munday 10k'!$L:$O,4,FALSE),0)</f>
        <v>0</v>
      </c>
      <c r="AZ114" s="21">
        <f t="shared" si="21"/>
        <v>30</v>
      </c>
      <c r="BA114" s="22">
        <f t="shared" si="22"/>
        <v>1</v>
      </c>
      <c r="BB114" s="73">
        <f t="shared" si="20"/>
        <v>94</v>
      </c>
    </row>
    <row r="115" spans="38:54" x14ac:dyDescent="0.2">
      <c r="AL115" s="10" t="s">
        <v>128</v>
      </c>
      <c r="AM115" s="22">
        <f>IFERROR(VLOOKUP($AL115,'Folksworth 15'!$J:$L,3,FALSE),0)</f>
        <v>0</v>
      </c>
      <c r="AN115" s="22">
        <f>IFERROR(VLOOKUP($AL115,'Dirt Run Irchester 7.5k'!$J:$L,3,FALSE),0)</f>
        <v>0</v>
      </c>
      <c r="AO115" s="22">
        <f>IFERROR(VLOOKUP($AL115,'Burghley 7'!$J:$L,3,FALSE),0)</f>
        <v>30</v>
      </c>
      <c r="AP115" s="22">
        <f>IFERROR(VLOOKUP($AL115,'King''s Cliffe Trail 10k'!$J:$L,3,FALSE),0)</f>
        <v>0</v>
      </c>
      <c r="AQ115" s="22">
        <f>IFERROR(VLOOKUP($AL115,'Langtoft 10k'!J:L,3,FALSE),0)</f>
        <v>0</v>
      </c>
      <c r="AR115" s="22">
        <f>IFERROR(VLOOKUP($AL115,'The Grim Reaper 10 Mile'!$J:$L,3,FALSE),0)</f>
        <v>0</v>
      </c>
      <c r="AS115" s="22">
        <f>IFERROR(VLOOKUP($AL115,'Nene Valley Trail 10 Mile'!$J:$L,3,FALSE),0)</f>
        <v>0</v>
      </c>
      <c r="AT115" s="22">
        <f>IFERROR(VLOOKUP($AL115,'Whissendine 6ix'!$J:$L,3,FALSE),0)</f>
        <v>0</v>
      </c>
      <c r="AU115" s="22">
        <f>IFERROR(VLOOKUP($AL115,'Ponton Plod 10k'!$J:$L,3,FALSE),0)</f>
        <v>0</v>
      </c>
      <c r="AV115" s="22">
        <f>IFERROR(VLOOKUP($AL115,'Rutland Water parkrun'!$J:$L,3,FALSE),0)</f>
        <v>0</v>
      </c>
      <c r="AW115" s="22">
        <f>IFERROR(VLOOKUP($AL115,'Great Eastern Run'!$J:$L,3,FALSE),0)</f>
        <v>0</v>
      </c>
      <c r="AX115" s="22">
        <f>IFERROR(VLOOKUP($AL115,'Fen 10'!$J:$L,3,FALSE),0)</f>
        <v>0</v>
      </c>
      <c r="AY115" s="22">
        <f>IFERROR(VLOOKUP($AL115,'The George Munday 10k'!$L:$O,4,FALSE),0)</f>
        <v>0</v>
      </c>
      <c r="AZ115" s="21">
        <f t="shared" si="21"/>
        <v>30</v>
      </c>
      <c r="BA115" s="21">
        <f t="shared" si="22"/>
        <v>1</v>
      </c>
      <c r="BB115" s="73">
        <f t="shared" si="20"/>
        <v>94</v>
      </c>
    </row>
    <row r="116" spans="38:54" x14ac:dyDescent="0.2">
      <c r="AL116" s="10" t="s">
        <v>206</v>
      </c>
      <c r="AM116" s="22">
        <f>IFERROR(VLOOKUP($AL116,'Folksworth 15'!$J:$L,3,FALSE),0)</f>
        <v>0</v>
      </c>
      <c r="AN116" s="22">
        <f>IFERROR(VLOOKUP($AL116,'Dirt Run Irchester 7.5k'!$J:$L,3,FALSE),0)</f>
        <v>0</v>
      </c>
      <c r="AO116" s="22">
        <f>IFERROR(VLOOKUP($AL116,'Burghley 7'!$J:$L,3,FALSE),0)</f>
        <v>0</v>
      </c>
      <c r="AP116" s="22">
        <f>IFERROR(VLOOKUP($AL116,'King''s Cliffe Trail 10k'!$J:$L,3,FALSE),0)</f>
        <v>0</v>
      </c>
      <c r="AQ116" s="22">
        <f>IFERROR(VLOOKUP($AL116,'Langtoft 10k'!J:L,3,FALSE),0)</f>
        <v>0</v>
      </c>
      <c r="AR116" s="22">
        <f>IFERROR(VLOOKUP($AL116,'The Grim Reaper 10 Mile'!$J:$L,3,FALSE),0)</f>
        <v>0</v>
      </c>
      <c r="AS116" s="22">
        <f>IFERROR(VLOOKUP($AL116,'Nene Valley Trail 10 Mile'!$J:$L,3,FALSE),0)</f>
        <v>0</v>
      </c>
      <c r="AT116" s="22">
        <f>IFERROR(VLOOKUP($AL116,'Whissendine 6ix'!$J:$L,3,FALSE),0)</f>
        <v>30</v>
      </c>
      <c r="AU116" s="22">
        <f>IFERROR(VLOOKUP($AL116,'Ponton Plod 10k'!$J:$L,3,FALSE),0)</f>
        <v>0</v>
      </c>
      <c r="AV116" s="22">
        <f>IFERROR(VLOOKUP($AL116,'Rutland Water parkrun'!$J:$L,3,FALSE),0)</f>
        <v>0</v>
      </c>
      <c r="AW116" s="22">
        <f>IFERROR(VLOOKUP($AL116,'Great Eastern Run'!$J:$L,3,FALSE),0)</f>
        <v>0</v>
      </c>
      <c r="AX116" s="22">
        <f>IFERROR(VLOOKUP($AL116,'Fen 10'!$J:$L,3,FALSE),0)</f>
        <v>0</v>
      </c>
      <c r="AY116" s="22">
        <f>IFERROR(VLOOKUP($AL116,'The George Munday 10k'!$L:$O,4,FALSE),0)</f>
        <v>0</v>
      </c>
      <c r="AZ116" s="21">
        <f t="shared" si="21"/>
        <v>30</v>
      </c>
      <c r="BA116" s="21">
        <f t="shared" si="22"/>
        <v>1</v>
      </c>
      <c r="BB116" s="73">
        <f t="shared" si="20"/>
        <v>94</v>
      </c>
    </row>
    <row r="117" spans="38:54" x14ac:dyDescent="0.2">
      <c r="AL117" s="10" t="s">
        <v>276</v>
      </c>
      <c r="AM117" s="22">
        <f>IFERROR(VLOOKUP($AL117,'Folksworth 15'!$J:$L,3,FALSE),0)</f>
        <v>0</v>
      </c>
      <c r="AN117" s="22">
        <f>IFERROR(VLOOKUP($AL117,'Dirt Run Irchester 7.5k'!$J:$L,3,FALSE),0)</f>
        <v>0</v>
      </c>
      <c r="AO117" s="22">
        <f>IFERROR(VLOOKUP($AL117,'Burghley 7'!$J:$L,3,FALSE),0)</f>
        <v>0</v>
      </c>
      <c r="AP117" s="22">
        <f>IFERROR(VLOOKUP($AL117,'King''s Cliffe Trail 10k'!$J:$L,3,FALSE),0)</f>
        <v>0</v>
      </c>
      <c r="AQ117" s="22">
        <f>IFERROR(VLOOKUP($AL117,'Langtoft 10k'!J:L,3,FALSE),0)</f>
        <v>0</v>
      </c>
      <c r="AR117" s="22">
        <f>IFERROR(VLOOKUP($AL117,'The Grim Reaper 10 Mile'!$J:$L,3,FALSE),0)</f>
        <v>0</v>
      </c>
      <c r="AS117" s="22">
        <f>IFERROR(VLOOKUP($AL117,'Nene Valley Trail 10 Mile'!$J:$L,3,FALSE),0)</f>
        <v>0</v>
      </c>
      <c r="AT117" s="22">
        <f>IFERROR(VLOOKUP($AL117,'Whissendine 6ix'!$J:$L,3,FALSE),0)</f>
        <v>0</v>
      </c>
      <c r="AU117" s="22">
        <f>IFERROR(VLOOKUP($AL117,'Ponton Plod 10k'!$J:$L,3,FALSE),0)</f>
        <v>0</v>
      </c>
      <c r="AV117" s="22">
        <f>IFERROR(VLOOKUP($AL117,'Rutland Water parkrun'!$J:$L,3,FALSE),0)</f>
        <v>0</v>
      </c>
      <c r="AW117" s="22">
        <f>IFERROR(VLOOKUP($AL117,'Great Eastern Run'!$J:$L,3,FALSE),0)</f>
        <v>30</v>
      </c>
      <c r="AX117" s="22">
        <f>IFERROR(VLOOKUP($AL117,'Fen 10'!$J:$L,3,FALSE),0)</f>
        <v>0</v>
      </c>
      <c r="AY117" s="22">
        <f>IFERROR(VLOOKUP($AL117,'The George Munday 10k'!$L:$O,4,FALSE),0)</f>
        <v>0</v>
      </c>
      <c r="AZ117" s="21">
        <f t="shared" si="21"/>
        <v>30</v>
      </c>
      <c r="BA117" s="21">
        <f t="shared" si="22"/>
        <v>1</v>
      </c>
      <c r="BB117" s="73">
        <f t="shared" si="20"/>
        <v>94</v>
      </c>
    </row>
    <row r="118" spans="38:54" x14ac:dyDescent="0.2">
      <c r="AL118" s="10" t="s">
        <v>240</v>
      </c>
      <c r="AM118" s="22">
        <f>IFERROR(VLOOKUP($AL118,'Folksworth 15'!$J:$L,3,FALSE),0)</f>
        <v>0</v>
      </c>
      <c r="AN118" s="22">
        <f>IFERROR(VLOOKUP($AL118,'Dirt Run Irchester 7.5k'!$J:$L,3,FALSE),0)</f>
        <v>0</v>
      </c>
      <c r="AO118" s="22">
        <f>IFERROR(VLOOKUP($AL118,'Burghley 7'!$J:$L,3,FALSE),0)</f>
        <v>0</v>
      </c>
      <c r="AP118" s="22">
        <f>IFERROR(VLOOKUP($AL118,'King''s Cliffe Trail 10k'!$J:$L,3,FALSE),0)</f>
        <v>0</v>
      </c>
      <c r="AQ118" s="22">
        <f>IFERROR(VLOOKUP($AL118,'Langtoft 10k'!J:L,3,FALSE),0)</f>
        <v>0</v>
      </c>
      <c r="AR118" s="22">
        <f>IFERROR(VLOOKUP($AL118,'The Grim Reaper 10 Mile'!$J:$L,3,FALSE),0)</f>
        <v>0</v>
      </c>
      <c r="AS118" s="22">
        <f>IFERROR(VLOOKUP($AL118,'Nene Valley Trail 10 Mile'!$J:$L,3,FALSE),0)</f>
        <v>0</v>
      </c>
      <c r="AT118" s="22">
        <f>IFERROR(VLOOKUP($AL118,'Whissendine 6ix'!$J:$L,3,FALSE),0)</f>
        <v>0</v>
      </c>
      <c r="AU118" s="22">
        <f>IFERROR(VLOOKUP($AL118,'Ponton Plod 10k'!$J:$L,3,FALSE),0)</f>
        <v>0</v>
      </c>
      <c r="AV118" s="22">
        <f>IFERROR(VLOOKUP($AL118,'Rutland Water parkrun'!$J:$L,3,FALSE),0)</f>
        <v>30</v>
      </c>
      <c r="AW118" s="22">
        <f>IFERROR(VLOOKUP($AL118,'Great Eastern Run'!$J:$L,3,FALSE),0)</f>
        <v>0</v>
      </c>
      <c r="AX118" s="22">
        <f>IFERROR(VLOOKUP($AL118,'Fen 10'!$J:$L,3,FALSE),0)</f>
        <v>0</v>
      </c>
      <c r="AY118" s="22">
        <f>IFERROR(VLOOKUP($AL118,'The George Munday 10k'!$L:$O,4,FALSE),0)</f>
        <v>0</v>
      </c>
      <c r="AZ118" s="21">
        <f t="shared" si="21"/>
        <v>30</v>
      </c>
      <c r="BA118" s="21">
        <f t="shared" si="22"/>
        <v>1</v>
      </c>
      <c r="BB118" s="73">
        <f t="shared" si="20"/>
        <v>94</v>
      </c>
    </row>
    <row r="119" spans="38:54" x14ac:dyDescent="0.2">
      <c r="AL119" s="10" t="s">
        <v>34</v>
      </c>
      <c r="AM119" s="22">
        <f>IFERROR(VLOOKUP($AL119,'Folksworth 15'!$J:$L,3,FALSE),0)</f>
        <v>30</v>
      </c>
      <c r="AN119" s="22">
        <f>IFERROR(VLOOKUP($AL119,'Dirt Run Irchester 7.5k'!$J:$L,3,FALSE),0)</f>
        <v>0</v>
      </c>
      <c r="AO119" s="22">
        <f>IFERROR(VLOOKUP($AL119,'Burghley 7'!$J:$L,3,FALSE),0)</f>
        <v>0</v>
      </c>
      <c r="AP119" s="22">
        <f>IFERROR(VLOOKUP($AL119,'King''s Cliffe Trail 10k'!$J:$L,3,FALSE),0)</f>
        <v>0</v>
      </c>
      <c r="AQ119" s="22">
        <f>IFERROR(VLOOKUP($AL119,'Langtoft 10k'!J:L,3,FALSE),0)</f>
        <v>0</v>
      </c>
      <c r="AR119" s="22">
        <f>IFERROR(VLOOKUP($AL119,'The Grim Reaper 10 Mile'!$J:$L,3,FALSE),0)</f>
        <v>0</v>
      </c>
      <c r="AS119" s="22">
        <f>IFERROR(VLOOKUP($AL119,'Nene Valley Trail 10 Mile'!$J:$L,3,FALSE),0)</f>
        <v>0</v>
      </c>
      <c r="AT119" s="22">
        <f>IFERROR(VLOOKUP($AL119,'Whissendine 6ix'!$J:$L,3,FALSE),0)</f>
        <v>0</v>
      </c>
      <c r="AU119" s="22">
        <f>IFERROR(VLOOKUP($AL119,'Ponton Plod 10k'!$J:$L,3,FALSE),0)</f>
        <v>0</v>
      </c>
      <c r="AV119" s="22">
        <f>IFERROR(VLOOKUP($AL119,'Rutland Water parkrun'!$J:$L,3,FALSE),0)</f>
        <v>0</v>
      </c>
      <c r="AW119" s="22">
        <f>IFERROR(VLOOKUP($AL119,'Great Eastern Run'!$J:$L,3,FALSE),0)</f>
        <v>0</v>
      </c>
      <c r="AX119" s="22">
        <f>IFERROR(VLOOKUP($AL119,'Fen 10'!$J:$L,3,FALSE),0)</f>
        <v>0</v>
      </c>
      <c r="AY119" s="22">
        <f>IFERROR(VLOOKUP($AL119,'The George Munday 10k'!$L:$O,4,FALSE),0)</f>
        <v>0</v>
      </c>
      <c r="AZ119" s="21">
        <f t="shared" si="21"/>
        <v>30</v>
      </c>
      <c r="BA119" s="21">
        <f t="shared" si="22"/>
        <v>1</v>
      </c>
      <c r="BB119" s="73">
        <f t="shared" si="20"/>
        <v>94</v>
      </c>
    </row>
    <row r="120" spans="38:54" x14ac:dyDescent="0.2">
      <c r="AL120" s="10" t="s">
        <v>130</v>
      </c>
      <c r="AM120" s="22">
        <f>IFERROR(VLOOKUP($AL120,'Folksworth 15'!$J:$L,3,FALSE),0)</f>
        <v>0</v>
      </c>
      <c r="AN120" s="22">
        <f>IFERROR(VLOOKUP($AL120,'Dirt Run Irchester 7.5k'!$J:$L,3,FALSE),0)</f>
        <v>0</v>
      </c>
      <c r="AO120" s="22">
        <f>IFERROR(VLOOKUP($AL120,'Burghley 7'!$J:$L,3,FALSE),0)</f>
        <v>30</v>
      </c>
      <c r="AP120" s="22">
        <f>IFERROR(VLOOKUP($AL120,'King''s Cliffe Trail 10k'!$J:$L,3,FALSE),0)</f>
        <v>0</v>
      </c>
      <c r="AQ120" s="22">
        <f>IFERROR(VLOOKUP($AL120,'Langtoft 10k'!J:L,3,FALSE),0)</f>
        <v>0</v>
      </c>
      <c r="AR120" s="22">
        <f>IFERROR(VLOOKUP($AL120,'The Grim Reaper 10 Mile'!$J:$L,3,FALSE),0)</f>
        <v>0</v>
      </c>
      <c r="AS120" s="22">
        <f>IFERROR(VLOOKUP($AL120,'Nene Valley Trail 10 Mile'!$J:$L,3,FALSE),0)</f>
        <v>0</v>
      </c>
      <c r="AT120" s="22">
        <f>IFERROR(VLOOKUP($AL120,'Whissendine 6ix'!$J:$L,3,FALSE),0)</f>
        <v>0</v>
      </c>
      <c r="AU120" s="22">
        <f>IFERROR(VLOOKUP($AL120,'Ponton Plod 10k'!$J:$L,3,FALSE),0)</f>
        <v>0</v>
      </c>
      <c r="AV120" s="22">
        <f>IFERROR(VLOOKUP($AL120,'Rutland Water parkrun'!$J:$L,3,FALSE),0)</f>
        <v>0</v>
      </c>
      <c r="AW120" s="22">
        <f>IFERROR(VLOOKUP($AL120,'Great Eastern Run'!$J:$L,3,FALSE),0)</f>
        <v>0</v>
      </c>
      <c r="AX120" s="22">
        <f>IFERROR(VLOOKUP($AL120,'Fen 10'!$J:$L,3,FALSE),0)</f>
        <v>0</v>
      </c>
      <c r="AY120" s="22">
        <f>IFERROR(VLOOKUP($AL120,'The George Munday 10k'!$L:$O,4,FALSE),0)</f>
        <v>0</v>
      </c>
      <c r="AZ120" s="21">
        <f t="shared" si="21"/>
        <v>30</v>
      </c>
      <c r="BA120" s="21">
        <f t="shared" si="22"/>
        <v>1</v>
      </c>
      <c r="BB120" s="73">
        <f t="shared" si="20"/>
        <v>94</v>
      </c>
    </row>
    <row r="121" spans="38:54" x14ac:dyDescent="0.2">
      <c r="AL121" s="10" t="s">
        <v>274</v>
      </c>
      <c r="AM121" s="22">
        <f>IFERROR(VLOOKUP($AL121,'Folksworth 15'!$J:$L,3,FALSE),0)</f>
        <v>0</v>
      </c>
      <c r="AN121" s="22">
        <f>IFERROR(VLOOKUP($AL121,'Dirt Run Irchester 7.5k'!$J:$L,3,FALSE),0)</f>
        <v>0</v>
      </c>
      <c r="AO121" s="22">
        <f>IFERROR(VLOOKUP($AL121,'Burghley 7'!$J:$L,3,FALSE),0)</f>
        <v>0</v>
      </c>
      <c r="AP121" s="22">
        <f>IFERROR(VLOOKUP($AL121,'King''s Cliffe Trail 10k'!$J:$L,3,FALSE),0)</f>
        <v>0</v>
      </c>
      <c r="AQ121" s="22">
        <f>IFERROR(VLOOKUP($AL121,'Langtoft 10k'!J:L,3,FALSE),0)</f>
        <v>0</v>
      </c>
      <c r="AR121" s="22">
        <f>IFERROR(VLOOKUP($AL121,'The Grim Reaper 10 Mile'!$J:$L,3,FALSE),0)</f>
        <v>0</v>
      </c>
      <c r="AS121" s="22">
        <f>IFERROR(VLOOKUP($AL121,'Nene Valley Trail 10 Mile'!$J:$L,3,FALSE),0)</f>
        <v>0</v>
      </c>
      <c r="AT121" s="22">
        <f>IFERROR(VLOOKUP($AL121,'Whissendine 6ix'!$J:$L,3,FALSE),0)</f>
        <v>0</v>
      </c>
      <c r="AU121" s="22">
        <f>IFERROR(VLOOKUP($AL121,'Ponton Plod 10k'!$J:$L,3,FALSE),0)</f>
        <v>0</v>
      </c>
      <c r="AV121" s="22">
        <f>IFERROR(VLOOKUP($AL121,'Rutland Water parkrun'!$J:$L,3,FALSE),0)</f>
        <v>0</v>
      </c>
      <c r="AW121" s="22">
        <f>IFERROR(VLOOKUP($AL121,'Great Eastern Run'!$J:$L,3,FALSE),0)</f>
        <v>30</v>
      </c>
      <c r="AX121" s="22">
        <f>IFERROR(VLOOKUP($AL121,'Fen 10'!$J:$L,3,FALSE),0)</f>
        <v>0</v>
      </c>
      <c r="AY121" s="22">
        <f>IFERROR(VLOOKUP($AL121,'The George Munday 10k'!$L:$O,4,FALSE),0)</f>
        <v>0</v>
      </c>
      <c r="AZ121" s="21">
        <f t="shared" si="21"/>
        <v>30</v>
      </c>
      <c r="BA121" s="21">
        <f t="shared" si="22"/>
        <v>1</v>
      </c>
      <c r="BB121" s="73">
        <f t="shared" si="20"/>
        <v>94</v>
      </c>
    </row>
    <row r="122" spans="38:54" x14ac:dyDescent="0.2">
      <c r="AL122" s="10" t="s">
        <v>135</v>
      </c>
      <c r="AM122" s="22">
        <f>IFERROR(VLOOKUP($AL122,'Folksworth 15'!$J:$L,3,FALSE),0)</f>
        <v>0</v>
      </c>
      <c r="AN122" s="22">
        <f>IFERROR(VLOOKUP($AL122,'Dirt Run Irchester 7.5k'!$J:$L,3,FALSE),0)</f>
        <v>0</v>
      </c>
      <c r="AO122" s="22">
        <f>IFERROR(VLOOKUP($AL122,'Burghley 7'!$J:$L,3,FALSE),0)</f>
        <v>30</v>
      </c>
      <c r="AP122" s="22">
        <f>IFERROR(VLOOKUP($AL122,'King''s Cliffe Trail 10k'!$J:$L,3,FALSE),0)</f>
        <v>0</v>
      </c>
      <c r="AQ122" s="22">
        <f>IFERROR(VLOOKUP($AL122,'Langtoft 10k'!J:L,3,FALSE),0)</f>
        <v>0</v>
      </c>
      <c r="AR122" s="22">
        <f>IFERROR(VLOOKUP($AL122,'The Grim Reaper 10 Mile'!$J:$L,3,FALSE),0)</f>
        <v>0</v>
      </c>
      <c r="AS122" s="22">
        <f>IFERROR(VLOOKUP($AL122,'Nene Valley Trail 10 Mile'!$J:$L,3,FALSE),0)</f>
        <v>0</v>
      </c>
      <c r="AT122" s="22">
        <f>IFERROR(VLOOKUP($AL122,'Whissendine 6ix'!$J:$L,3,FALSE),0)</f>
        <v>0</v>
      </c>
      <c r="AU122" s="22">
        <f>IFERROR(VLOOKUP($AL122,'Ponton Plod 10k'!$J:$L,3,FALSE),0)</f>
        <v>0</v>
      </c>
      <c r="AV122" s="22">
        <f>IFERROR(VLOOKUP($AL122,'Rutland Water parkrun'!$J:$L,3,FALSE),0)</f>
        <v>0</v>
      </c>
      <c r="AW122" s="22">
        <f>IFERROR(VLOOKUP($AL122,'Great Eastern Run'!$J:$L,3,FALSE),0)</f>
        <v>0</v>
      </c>
      <c r="AX122" s="22">
        <f>IFERROR(VLOOKUP($AL122,'Fen 10'!$J:$L,3,FALSE),0)</f>
        <v>0</v>
      </c>
      <c r="AY122" s="22">
        <f>IFERROR(VLOOKUP($AL122,'The George Munday 10k'!$L:$O,4,FALSE),0)</f>
        <v>0</v>
      </c>
      <c r="AZ122" s="21">
        <f t="shared" si="21"/>
        <v>30</v>
      </c>
      <c r="BA122" s="21">
        <f t="shared" si="22"/>
        <v>1</v>
      </c>
      <c r="BB122" s="73">
        <f t="shared" si="20"/>
        <v>94</v>
      </c>
    </row>
    <row r="123" spans="38:54" x14ac:dyDescent="0.2">
      <c r="AL123" s="10" t="s">
        <v>212</v>
      </c>
      <c r="AM123" s="22">
        <f>IFERROR(VLOOKUP($AL123,'Folksworth 15'!$J:$L,3,FALSE),0)</f>
        <v>0</v>
      </c>
      <c r="AN123" s="22">
        <f>IFERROR(VLOOKUP($AL123,'Dirt Run Irchester 7.5k'!$J:$L,3,FALSE),0)</f>
        <v>0</v>
      </c>
      <c r="AO123" s="22">
        <f>IFERROR(VLOOKUP($AL123,'Burghley 7'!$J:$L,3,FALSE),0)</f>
        <v>0</v>
      </c>
      <c r="AP123" s="22">
        <f>IFERROR(VLOOKUP($AL123,'King''s Cliffe Trail 10k'!$J:$L,3,FALSE),0)</f>
        <v>0</v>
      </c>
      <c r="AQ123" s="22">
        <f>IFERROR(VLOOKUP($AL123,'Langtoft 10k'!J:L,3,FALSE),0)</f>
        <v>0</v>
      </c>
      <c r="AR123" s="22">
        <f>IFERROR(VLOOKUP($AL123,'The Grim Reaper 10 Mile'!$J:$L,3,FALSE),0)</f>
        <v>0</v>
      </c>
      <c r="AS123" s="22">
        <f>IFERROR(VLOOKUP($AL123,'Nene Valley Trail 10 Mile'!$J:$L,3,FALSE),0)</f>
        <v>0</v>
      </c>
      <c r="AT123" s="22">
        <f>IFERROR(VLOOKUP($AL123,'Whissendine 6ix'!$J:$L,3,FALSE),0)</f>
        <v>0</v>
      </c>
      <c r="AU123" s="22">
        <f>IFERROR(VLOOKUP($AL123,'Ponton Plod 10k'!$J:$L,3,FALSE),0)</f>
        <v>0</v>
      </c>
      <c r="AV123" s="22">
        <f>IFERROR(VLOOKUP($AL123,'Rutland Water parkrun'!$J:$L,3,FALSE),0)</f>
        <v>30</v>
      </c>
      <c r="AW123" s="22">
        <f>IFERROR(VLOOKUP($AL123,'Great Eastern Run'!$J:$L,3,FALSE),0)</f>
        <v>0</v>
      </c>
      <c r="AX123" s="22">
        <f>IFERROR(VLOOKUP($AL123,'Fen 10'!$J:$L,3,FALSE),0)</f>
        <v>0</v>
      </c>
      <c r="AY123" s="22">
        <f>IFERROR(VLOOKUP($AL123,'The George Munday 10k'!$L:$O,4,FALSE),0)</f>
        <v>0</v>
      </c>
      <c r="AZ123" s="21">
        <f t="shared" si="21"/>
        <v>30</v>
      </c>
      <c r="BA123" s="21">
        <f t="shared" si="22"/>
        <v>1</v>
      </c>
      <c r="BB123" s="73">
        <f t="shared" si="20"/>
        <v>94</v>
      </c>
    </row>
    <row r="124" spans="38:54" x14ac:dyDescent="0.2">
      <c r="AL124" s="10" t="s">
        <v>213</v>
      </c>
      <c r="AM124" s="22">
        <f>IFERROR(VLOOKUP($AL124,'Folksworth 15'!$J:$L,3,FALSE),0)</f>
        <v>0</v>
      </c>
      <c r="AN124" s="22">
        <f>IFERROR(VLOOKUP($AL124,'Dirt Run Irchester 7.5k'!$J:$L,3,FALSE),0)</f>
        <v>0</v>
      </c>
      <c r="AO124" s="22">
        <f>IFERROR(VLOOKUP($AL124,'Burghley 7'!$J:$L,3,FALSE),0)</f>
        <v>0</v>
      </c>
      <c r="AP124" s="22">
        <f>IFERROR(VLOOKUP($AL124,'King''s Cliffe Trail 10k'!$J:$L,3,FALSE),0)</f>
        <v>0</v>
      </c>
      <c r="AQ124" s="22">
        <f>IFERROR(VLOOKUP($AL124,'Langtoft 10k'!J:L,3,FALSE),0)</f>
        <v>0</v>
      </c>
      <c r="AR124" s="22">
        <f>IFERROR(VLOOKUP($AL124,'The Grim Reaper 10 Mile'!$J:$L,3,FALSE),0)</f>
        <v>0</v>
      </c>
      <c r="AS124" s="22">
        <f>IFERROR(VLOOKUP($AL124,'Nene Valley Trail 10 Mile'!$J:$L,3,FALSE),0)</f>
        <v>0</v>
      </c>
      <c r="AT124" s="22">
        <f>IFERROR(VLOOKUP($AL124,'Whissendine 6ix'!$J:$L,3,FALSE),0)</f>
        <v>0</v>
      </c>
      <c r="AU124" s="22">
        <f>IFERROR(VLOOKUP($AL124,'Ponton Plod 10k'!$J:$L,3,FALSE),0)</f>
        <v>0</v>
      </c>
      <c r="AV124" s="22">
        <f>IFERROR(VLOOKUP($AL124,'Rutland Water parkrun'!$J:$L,3,FALSE),0)</f>
        <v>30</v>
      </c>
      <c r="AW124" s="22">
        <f>IFERROR(VLOOKUP($AL124,'Great Eastern Run'!$J:$L,3,FALSE),0)</f>
        <v>0</v>
      </c>
      <c r="AX124" s="22">
        <f>IFERROR(VLOOKUP($AL124,'Fen 10'!$J:$L,3,FALSE),0)</f>
        <v>0</v>
      </c>
      <c r="AY124" s="22">
        <f>IFERROR(VLOOKUP($AL124,'The George Munday 10k'!$L:$O,4,FALSE),0)</f>
        <v>0</v>
      </c>
      <c r="AZ124" s="21">
        <f t="shared" si="21"/>
        <v>30</v>
      </c>
      <c r="BA124" s="21">
        <f t="shared" si="22"/>
        <v>1</v>
      </c>
      <c r="BB124" s="73">
        <f t="shared" si="20"/>
        <v>94</v>
      </c>
    </row>
    <row r="125" spans="38:54" x14ac:dyDescent="0.2">
      <c r="AL125" s="10" t="s">
        <v>139</v>
      </c>
      <c r="AM125" s="22">
        <f>IFERROR(VLOOKUP($AL125,'Folksworth 15'!$J:$L,3,FALSE),0)</f>
        <v>0</v>
      </c>
      <c r="AN125" s="22">
        <f>IFERROR(VLOOKUP($AL125,'Dirt Run Irchester 7.5k'!$J:$L,3,FALSE),0)</f>
        <v>0</v>
      </c>
      <c r="AO125" s="22">
        <f>IFERROR(VLOOKUP($AL125,'Burghley 7'!$J:$L,3,FALSE),0)</f>
        <v>30</v>
      </c>
      <c r="AP125" s="22">
        <f>IFERROR(VLOOKUP($AL125,'King''s Cliffe Trail 10k'!$J:$L,3,FALSE),0)</f>
        <v>0</v>
      </c>
      <c r="AQ125" s="22">
        <f>IFERROR(VLOOKUP($AL125,'Langtoft 10k'!J:L,3,FALSE),0)</f>
        <v>0</v>
      </c>
      <c r="AR125" s="22">
        <f>IFERROR(VLOOKUP($AL125,'The Grim Reaper 10 Mile'!$J:$L,3,FALSE),0)</f>
        <v>0</v>
      </c>
      <c r="AS125" s="22">
        <f>IFERROR(VLOOKUP($AL125,'Nene Valley Trail 10 Mile'!$J:$L,3,FALSE),0)</f>
        <v>0</v>
      </c>
      <c r="AT125" s="22">
        <f>IFERROR(VLOOKUP($AL125,'Whissendine 6ix'!$J:$L,3,FALSE),0)</f>
        <v>0</v>
      </c>
      <c r="AU125" s="22">
        <f>IFERROR(VLOOKUP($AL125,'Ponton Plod 10k'!$J:$L,3,FALSE),0)</f>
        <v>0</v>
      </c>
      <c r="AV125" s="22">
        <f>IFERROR(VLOOKUP($AL125,'Rutland Water parkrun'!$J:$L,3,FALSE),0)</f>
        <v>0</v>
      </c>
      <c r="AW125" s="22">
        <f>IFERROR(VLOOKUP($AL125,'Great Eastern Run'!$J:$L,3,FALSE),0)</f>
        <v>0</v>
      </c>
      <c r="AX125" s="22">
        <f>IFERROR(VLOOKUP($AL125,'Fen 10'!$J:$L,3,FALSE),0)</f>
        <v>0</v>
      </c>
      <c r="AY125" s="22">
        <f>IFERROR(VLOOKUP($AL125,'The George Munday 10k'!$L:$O,4,FALSE),0)</f>
        <v>0</v>
      </c>
      <c r="AZ125" s="21">
        <f t="shared" si="21"/>
        <v>30</v>
      </c>
      <c r="BA125" s="21">
        <f t="shared" si="22"/>
        <v>1</v>
      </c>
      <c r="BB125" s="73">
        <f t="shared" si="20"/>
        <v>94</v>
      </c>
    </row>
    <row r="126" spans="38:54" x14ac:dyDescent="0.2">
      <c r="AL126" s="10" t="s">
        <v>269</v>
      </c>
      <c r="AM126" s="22">
        <f>IFERROR(VLOOKUP($AL126,'Folksworth 15'!$J:$L,3,FALSE),0)</f>
        <v>0</v>
      </c>
      <c r="AN126" s="22">
        <f>IFERROR(VLOOKUP($AL126,'Dirt Run Irchester 7.5k'!$J:$L,3,FALSE),0)</f>
        <v>0</v>
      </c>
      <c r="AO126" s="22">
        <f>IFERROR(VLOOKUP($AL126,'Burghley 7'!$J:$L,3,FALSE),0)</f>
        <v>0</v>
      </c>
      <c r="AP126" s="22">
        <f>IFERROR(VLOOKUP($AL126,'King''s Cliffe Trail 10k'!$J:$L,3,FALSE),0)</f>
        <v>0</v>
      </c>
      <c r="AQ126" s="22">
        <f>IFERROR(VLOOKUP($AL126,'Langtoft 10k'!J:L,3,FALSE),0)</f>
        <v>0</v>
      </c>
      <c r="AR126" s="22">
        <f>IFERROR(VLOOKUP($AL126,'The Grim Reaper 10 Mile'!$J:$L,3,FALSE),0)</f>
        <v>0</v>
      </c>
      <c r="AS126" s="22">
        <f>IFERROR(VLOOKUP($AL126,'Nene Valley Trail 10 Mile'!$J:$L,3,FALSE),0)</f>
        <v>0</v>
      </c>
      <c r="AT126" s="22">
        <f>IFERROR(VLOOKUP($AL126,'Whissendine 6ix'!$J:$L,3,FALSE),0)</f>
        <v>0</v>
      </c>
      <c r="AU126" s="22">
        <f>IFERROR(VLOOKUP($AL126,'Ponton Plod 10k'!$J:$L,3,FALSE),0)</f>
        <v>0</v>
      </c>
      <c r="AV126" s="22">
        <f>IFERROR(VLOOKUP($AL126,'Rutland Water parkrun'!$J:$L,3,FALSE),0)</f>
        <v>0</v>
      </c>
      <c r="AW126" s="22">
        <f>IFERROR(VLOOKUP($AL126,'Great Eastern Run'!$J:$L,3,FALSE),0)</f>
        <v>30</v>
      </c>
      <c r="AX126" s="22">
        <f>IFERROR(VLOOKUP($AL126,'Fen 10'!$J:$L,3,FALSE),0)</f>
        <v>0</v>
      </c>
      <c r="AY126" s="22">
        <f>IFERROR(VLOOKUP($AL126,'The George Munday 10k'!$L:$O,4,FALSE),0)</f>
        <v>0</v>
      </c>
      <c r="AZ126" s="21">
        <f t="shared" si="21"/>
        <v>30</v>
      </c>
      <c r="BA126" s="21">
        <f t="shared" si="22"/>
        <v>1</v>
      </c>
      <c r="BB126" s="73">
        <f t="shared" si="20"/>
        <v>94</v>
      </c>
    </row>
    <row r="127" spans="38:54" x14ac:dyDescent="0.2">
      <c r="AL127" s="10" t="s">
        <v>210</v>
      </c>
      <c r="AM127" s="22">
        <f>IFERROR(VLOOKUP($AL127,'Folksworth 15'!$J:$L,3,FALSE),0)</f>
        <v>0</v>
      </c>
      <c r="AN127" s="22">
        <f>IFERROR(VLOOKUP($AL127,'Dirt Run Irchester 7.5k'!$J:$L,3,FALSE),0)</f>
        <v>0</v>
      </c>
      <c r="AO127" s="22">
        <f>IFERROR(VLOOKUP($AL127,'Burghley 7'!$J:$L,3,FALSE),0)</f>
        <v>0</v>
      </c>
      <c r="AP127" s="22">
        <f>IFERROR(VLOOKUP($AL127,'King''s Cliffe Trail 10k'!$J:$L,3,FALSE),0)</f>
        <v>0</v>
      </c>
      <c r="AQ127" s="22">
        <f>IFERROR(VLOOKUP($AL127,'Langtoft 10k'!J:L,3,FALSE),0)</f>
        <v>0</v>
      </c>
      <c r="AR127" s="22">
        <f>IFERROR(VLOOKUP($AL127,'The Grim Reaper 10 Mile'!$J:$L,3,FALSE),0)</f>
        <v>0</v>
      </c>
      <c r="AS127" s="22">
        <f>IFERROR(VLOOKUP($AL127,'Nene Valley Trail 10 Mile'!$J:$L,3,FALSE),0)</f>
        <v>0</v>
      </c>
      <c r="AT127" s="22">
        <f>IFERROR(VLOOKUP($AL127,'Whissendine 6ix'!$J:$L,3,FALSE),0)</f>
        <v>0</v>
      </c>
      <c r="AU127" s="22">
        <f>IFERROR(VLOOKUP($AL127,'Ponton Plod 10k'!$J:$L,3,FALSE),0)</f>
        <v>0</v>
      </c>
      <c r="AV127" s="22">
        <f>IFERROR(VLOOKUP($AL127,'Rutland Water parkrun'!$J:$L,3,FALSE),0)</f>
        <v>30</v>
      </c>
      <c r="AW127" s="22">
        <f>IFERROR(VLOOKUP($AL127,'Great Eastern Run'!$J:$L,3,FALSE),0)</f>
        <v>0</v>
      </c>
      <c r="AX127" s="22">
        <f>IFERROR(VLOOKUP($AL127,'Fen 10'!$J:$L,3,FALSE),0)</f>
        <v>0</v>
      </c>
      <c r="AY127" s="22">
        <f>IFERROR(VLOOKUP($AL127,'The George Munday 10k'!$L:$O,4,FALSE),0)</f>
        <v>0</v>
      </c>
      <c r="AZ127" s="21">
        <f t="shared" si="21"/>
        <v>30</v>
      </c>
      <c r="BA127" s="21">
        <f t="shared" si="22"/>
        <v>1</v>
      </c>
      <c r="BB127" s="73">
        <f t="shared" si="20"/>
        <v>94</v>
      </c>
    </row>
    <row r="128" spans="38:54" x14ac:dyDescent="0.2">
      <c r="AL128" s="14" t="s">
        <v>275</v>
      </c>
      <c r="AM128" s="75">
        <f>IFERROR(VLOOKUP($AL128,'Folksworth 15'!$J:$L,3,FALSE),0)</f>
        <v>0</v>
      </c>
      <c r="AN128" s="75">
        <f>IFERROR(VLOOKUP($AL128,'Dirt Run Irchester 7.5k'!$J:$L,3,FALSE),0)</f>
        <v>0</v>
      </c>
      <c r="AO128" s="75">
        <f>IFERROR(VLOOKUP($AL128,'Burghley 7'!$J:$L,3,FALSE),0)</f>
        <v>0</v>
      </c>
      <c r="AP128" s="75">
        <f>IFERROR(VLOOKUP($AL128,'King''s Cliffe Trail 10k'!$J:$L,3,FALSE),0)</f>
        <v>0</v>
      </c>
      <c r="AQ128" s="75">
        <f>IFERROR(VLOOKUP($AL128,'Langtoft 10k'!J:L,3,FALSE),0)</f>
        <v>0</v>
      </c>
      <c r="AR128" s="75">
        <f>IFERROR(VLOOKUP($AL128,'The Grim Reaper 10 Mile'!$J:$L,3,FALSE),0)</f>
        <v>0</v>
      </c>
      <c r="AS128" s="75">
        <f>IFERROR(VLOOKUP($AL128,'Nene Valley Trail 10 Mile'!$J:$L,3,FALSE),0)</f>
        <v>0</v>
      </c>
      <c r="AT128" s="75">
        <f>IFERROR(VLOOKUP($AL128,'Whissendine 6ix'!$J:$L,3,FALSE),0)</f>
        <v>0</v>
      </c>
      <c r="AU128" s="75">
        <f>IFERROR(VLOOKUP($AL128,'Ponton Plod 10k'!$J:$L,3,FALSE),0)</f>
        <v>0</v>
      </c>
      <c r="AV128" s="75">
        <f>IFERROR(VLOOKUP($AL128,'Rutland Water parkrun'!$J:$L,3,FALSE),0)</f>
        <v>0</v>
      </c>
      <c r="AW128" s="75">
        <f>IFERROR(VLOOKUP($AL128,'Great Eastern Run'!$J:$L,3,FALSE),0)</f>
        <v>30</v>
      </c>
      <c r="AX128" s="75">
        <f>IFERROR(VLOOKUP($AL128,'Fen 10'!$J:$L,3,FALSE),0)</f>
        <v>0</v>
      </c>
      <c r="AY128" s="75">
        <f>IFERROR(VLOOKUP($AL128,'The George Munday 10k'!$L:$O,4,FALSE),0)</f>
        <v>0</v>
      </c>
      <c r="AZ128" s="76">
        <f t="shared" si="21"/>
        <v>30</v>
      </c>
      <c r="BA128" s="76">
        <f t="shared" si="22"/>
        <v>1</v>
      </c>
      <c r="BB128" s="78">
        <f t="shared" si="20"/>
        <v>94</v>
      </c>
    </row>
    <row r="129" spans="38:54" x14ac:dyDescent="0.2">
      <c r="AL129" s="89" t="s">
        <v>214</v>
      </c>
      <c r="AM129" s="85">
        <f>IFERROR(VLOOKUP($AL129,'Folksworth 15'!$J:$L,3,FALSE),0)</f>
        <v>0</v>
      </c>
      <c r="AN129" s="85">
        <f>IFERROR(VLOOKUP($AL129,'Dirt Run Irchester 7.5k'!$J:$L,3,FALSE),0)</f>
        <v>0</v>
      </c>
      <c r="AO129" s="85">
        <f>IFERROR(VLOOKUP($AL129,'Burghley 7'!$J:$L,3,FALSE),0)</f>
        <v>0</v>
      </c>
      <c r="AP129" s="85">
        <f>IFERROR(VLOOKUP($AL129,'King''s Cliffe Trail 10k'!$J:$L,3,FALSE),0)</f>
        <v>0</v>
      </c>
      <c r="AQ129" s="85">
        <f>IFERROR(VLOOKUP($AL129,'Langtoft 10k'!J:L,3,FALSE),0)</f>
        <v>0</v>
      </c>
      <c r="AR129" s="85">
        <f>IFERROR(VLOOKUP($AL129,'The Grim Reaper 10 Mile'!$J:$L,3,FALSE),0)</f>
        <v>0</v>
      </c>
      <c r="AS129" s="85">
        <f>IFERROR(VLOOKUP($AL129,'Nene Valley Trail 10 Mile'!$J:$L,3,FALSE),0)</f>
        <v>0</v>
      </c>
      <c r="AT129" s="85">
        <f>IFERROR(VLOOKUP($AL129,'Whissendine 6ix'!$J:$L,3,FALSE),0)</f>
        <v>0</v>
      </c>
      <c r="AU129" s="85">
        <f>IFERROR(VLOOKUP($AL129,'Ponton Plod 10k'!$J:$L,3,FALSE),0)</f>
        <v>0</v>
      </c>
      <c r="AV129" s="85">
        <f>IFERROR(VLOOKUP($AL129,'Rutland Water parkrun'!$J:$L,3,FALSE),0)</f>
        <v>30</v>
      </c>
      <c r="AW129" s="85">
        <f>IFERROR(VLOOKUP($AL129,'Great Eastern Run'!$J:$L,3,FALSE),0)</f>
        <v>0</v>
      </c>
      <c r="AX129" s="85">
        <f>IFERROR(VLOOKUP($AL129,'Fen 10'!$J:$L,3,FALSE),0)</f>
        <v>0</v>
      </c>
      <c r="AY129" s="85">
        <f>IFERROR(VLOOKUP($AL129,'The George Munday 10k'!$L:$O,4,FALSE),0)</f>
        <v>0</v>
      </c>
      <c r="AZ129" s="86">
        <f t="shared" si="21"/>
        <v>30</v>
      </c>
      <c r="BA129" s="86">
        <f t="shared" si="22"/>
        <v>1</v>
      </c>
      <c r="BB129" s="88">
        <f t="shared" si="20"/>
        <v>94</v>
      </c>
    </row>
    <row r="130" spans="38:54" x14ac:dyDescent="0.2">
      <c r="AL130" s="29" t="s">
        <v>267</v>
      </c>
      <c r="AM130" s="79">
        <f>IFERROR(VLOOKUP($AL130,'Folksworth 15'!$J:$L,3,FALSE),0)</f>
        <v>0</v>
      </c>
      <c r="AN130" s="79">
        <f>IFERROR(VLOOKUP($AL130,'Dirt Run Irchester 7.5k'!$J:$L,3,FALSE),0)</f>
        <v>0</v>
      </c>
      <c r="AO130" s="79">
        <f>IFERROR(VLOOKUP($AL130,'Burghley 7'!$J:$L,3,FALSE),0)</f>
        <v>0</v>
      </c>
      <c r="AP130" s="79">
        <f>IFERROR(VLOOKUP($AL130,'King''s Cliffe Trail 10k'!$J:$L,3,FALSE),0)</f>
        <v>0</v>
      </c>
      <c r="AQ130" s="79">
        <f>IFERROR(VLOOKUP($AL130,'Langtoft 10k'!J:L,3,FALSE),0)</f>
        <v>0</v>
      </c>
      <c r="AR130" s="79">
        <f>IFERROR(VLOOKUP($AL130,'The Grim Reaper 10 Mile'!$J:$L,3,FALSE),0)</f>
        <v>0</v>
      </c>
      <c r="AS130" s="79">
        <f>IFERROR(VLOOKUP($AL130,'Nene Valley Trail 10 Mile'!$J:$L,3,FALSE),0)</f>
        <v>0</v>
      </c>
      <c r="AT130" s="79">
        <f>IFERROR(VLOOKUP($AL130,'Whissendine 6ix'!$J:$L,3,FALSE),0)</f>
        <v>0</v>
      </c>
      <c r="AU130" s="79">
        <f>IFERROR(VLOOKUP($AL130,'Ponton Plod 10k'!$J:$L,3,FALSE),0)</f>
        <v>0</v>
      </c>
      <c r="AV130" s="79">
        <f>IFERROR(VLOOKUP($AL130,'Rutland Water parkrun'!$J:$L,3,FALSE),0)</f>
        <v>0</v>
      </c>
      <c r="AW130" s="79">
        <f>IFERROR(VLOOKUP($AL130,'Great Eastern Run'!$J:$L,3,FALSE),0)</f>
        <v>30</v>
      </c>
      <c r="AX130" s="79">
        <f>IFERROR(VLOOKUP($AL130,'Fen 10'!$J:$L,3,FALSE),0)</f>
        <v>0</v>
      </c>
      <c r="AY130" s="79">
        <f>IFERROR(VLOOKUP($AL130,'The George Munday 10k'!$L:$O,4,FALSE),0)</f>
        <v>0</v>
      </c>
      <c r="AZ130" s="80">
        <f t="shared" si="21"/>
        <v>30</v>
      </c>
      <c r="BA130" s="80">
        <f t="shared" si="22"/>
        <v>1</v>
      </c>
      <c r="BB130" s="83">
        <f t="shared" si="20"/>
        <v>94</v>
      </c>
    </row>
    <row r="131" spans="38:54" x14ac:dyDescent="0.2">
      <c r="AL131" s="10" t="s">
        <v>273</v>
      </c>
      <c r="AM131" s="22">
        <f>IFERROR(VLOOKUP($AL131,'Folksworth 15'!$J:$L,3,FALSE),0)</f>
        <v>0</v>
      </c>
      <c r="AN131" s="22">
        <f>IFERROR(VLOOKUP($AL131,'Dirt Run Irchester 7.5k'!$J:$L,3,FALSE),0)</f>
        <v>0</v>
      </c>
      <c r="AO131" s="22">
        <f>IFERROR(VLOOKUP($AL131,'Burghley 7'!$J:$L,3,FALSE),0)</f>
        <v>0</v>
      </c>
      <c r="AP131" s="22">
        <f>IFERROR(VLOOKUP($AL131,'King''s Cliffe Trail 10k'!$J:$L,3,FALSE),0)</f>
        <v>0</v>
      </c>
      <c r="AQ131" s="22">
        <f>IFERROR(VLOOKUP($AL131,'Langtoft 10k'!J:L,3,FALSE),0)</f>
        <v>0</v>
      </c>
      <c r="AR131" s="22">
        <f>IFERROR(VLOOKUP($AL131,'The Grim Reaper 10 Mile'!$J:$L,3,FALSE),0)</f>
        <v>0</v>
      </c>
      <c r="AS131" s="22">
        <f>IFERROR(VLOOKUP($AL131,'Nene Valley Trail 10 Mile'!$J:$L,3,FALSE),0)</f>
        <v>0</v>
      </c>
      <c r="AT131" s="22">
        <f>IFERROR(VLOOKUP($AL131,'Whissendine 6ix'!$J:$L,3,FALSE),0)</f>
        <v>0</v>
      </c>
      <c r="AU131" s="22">
        <f>IFERROR(VLOOKUP($AL131,'Ponton Plod 10k'!$J:$L,3,FALSE),0)</f>
        <v>0</v>
      </c>
      <c r="AV131" s="22">
        <f>IFERROR(VLOOKUP($AL131,'Rutland Water parkrun'!$J:$L,3,FALSE),0)</f>
        <v>0</v>
      </c>
      <c r="AW131" s="22">
        <f>IFERROR(VLOOKUP($AL131,'Great Eastern Run'!$J:$L,3,FALSE),0)</f>
        <v>30</v>
      </c>
      <c r="AX131" s="22">
        <f>IFERROR(VLOOKUP($AL131,'Fen 10'!$J:$L,3,FALSE),0)</f>
        <v>0</v>
      </c>
      <c r="AY131" s="22">
        <f>IFERROR(VLOOKUP($AL131,'The George Munday 10k'!$L:$O,4,FALSE),0)</f>
        <v>0</v>
      </c>
      <c r="AZ131" s="21">
        <f t="shared" si="21"/>
        <v>30</v>
      </c>
      <c r="BA131" s="21">
        <f t="shared" si="22"/>
        <v>1</v>
      </c>
      <c r="BB131" s="73">
        <f t="shared" si="20"/>
        <v>94</v>
      </c>
    </row>
    <row r="132" spans="38:54" x14ac:dyDescent="0.2">
      <c r="AL132" s="10" t="s">
        <v>115</v>
      </c>
      <c r="AM132" s="22">
        <f>IFERROR(VLOOKUP($AL132,'Folksworth 15'!$J:$L,3,FALSE),0)</f>
        <v>0</v>
      </c>
      <c r="AN132" s="22">
        <f>IFERROR(VLOOKUP($AL132,'Dirt Run Irchester 7.5k'!$J:$L,3,FALSE),0)</f>
        <v>0</v>
      </c>
      <c r="AO132" s="22">
        <f>IFERROR(VLOOKUP($AL132,'Burghley 7'!$J:$L,3,FALSE),0)</f>
        <v>30</v>
      </c>
      <c r="AP132" s="22">
        <f>IFERROR(VLOOKUP($AL132,'King''s Cliffe Trail 10k'!$J:$L,3,FALSE),0)</f>
        <v>0</v>
      </c>
      <c r="AQ132" s="22">
        <f>IFERROR(VLOOKUP($AL132,'Langtoft 10k'!J:L,3,FALSE),0)</f>
        <v>0</v>
      </c>
      <c r="AR132" s="22">
        <f>IFERROR(VLOOKUP($AL132,'The Grim Reaper 10 Mile'!$J:$L,3,FALSE),0)</f>
        <v>0</v>
      </c>
      <c r="AS132" s="22">
        <f>IFERROR(VLOOKUP($AL132,'Nene Valley Trail 10 Mile'!$J:$L,3,FALSE),0)</f>
        <v>0</v>
      </c>
      <c r="AT132" s="22">
        <f>IFERROR(VLOOKUP($AL132,'Whissendine 6ix'!$J:$L,3,FALSE),0)</f>
        <v>0</v>
      </c>
      <c r="AU132" s="22">
        <f>IFERROR(VLOOKUP($AL132,'Ponton Plod 10k'!$J:$L,3,FALSE),0)</f>
        <v>0</v>
      </c>
      <c r="AV132" s="22">
        <f>IFERROR(VLOOKUP($AL132,'Rutland Water parkrun'!$J:$L,3,FALSE),0)</f>
        <v>0</v>
      </c>
      <c r="AW132" s="22">
        <f>IFERROR(VLOOKUP($AL132,'Great Eastern Run'!$J:$L,3,FALSE),0)</f>
        <v>0</v>
      </c>
      <c r="AX132" s="22">
        <f>IFERROR(VLOOKUP($AL132,'Fen 10'!$J:$L,3,FALSE),0)</f>
        <v>0</v>
      </c>
      <c r="AY132" s="22">
        <f>IFERROR(VLOOKUP($AL132,'The George Munday 10k'!$L:$O,4,FALSE),0)</f>
        <v>0</v>
      </c>
      <c r="AZ132" s="21">
        <f t="shared" si="21"/>
        <v>30</v>
      </c>
      <c r="BA132" s="21">
        <f t="shared" si="22"/>
        <v>1</v>
      </c>
      <c r="BB132" s="73">
        <f t="shared" si="20"/>
        <v>94</v>
      </c>
    </row>
    <row r="133" spans="38:54" x14ac:dyDescent="0.2">
      <c r="AL133" s="10" t="s">
        <v>268</v>
      </c>
      <c r="AM133" s="22">
        <f>IFERROR(VLOOKUP($AL133,'Folksworth 15'!$J:$L,3,FALSE),0)</f>
        <v>0</v>
      </c>
      <c r="AN133" s="22">
        <f>IFERROR(VLOOKUP($AL133,'Dirt Run Irchester 7.5k'!$J:$L,3,FALSE),0)</f>
        <v>0</v>
      </c>
      <c r="AO133" s="22">
        <f>IFERROR(VLOOKUP($AL133,'Burghley 7'!$J:$L,3,FALSE),0)</f>
        <v>0</v>
      </c>
      <c r="AP133" s="22">
        <f>IFERROR(VLOOKUP($AL133,'King''s Cliffe Trail 10k'!$J:$L,3,FALSE),0)</f>
        <v>0</v>
      </c>
      <c r="AQ133" s="22">
        <f>IFERROR(VLOOKUP($AL133,'Langtoft 10k'!J:L,3,FALSE),0)</f>
        <v>0</v>
      </c>
      <c r="AR133" s="22">
        <f>IFERROR(VLOOKUP($AL133,'The Grim Reaper 10 Mile'!$J:$L,3,FALSE),0)</f>
        <v>0</v>
      </c>
      <c r="AS133" s="22">
        <f>IFERROR(VLOOKUP($AL133,'Nene Valley Trail 10 Mile'!$J:$L,3,FALSE),0)</f>
        <v>0</v>
      </c>
      <c r="AT133" s="22">
        <f>IFERROR(VLOOKUP($AL133,'Whissendine 6ix'!$J:$L,3,FALSE),0)</f>
        <v>0</v>
      </c>
      <c r="AU133" s="22">
        <f>IFERROR(VLOOKUP($AL133,'Ponton Plod 10k'!$J:$L,3,FALSE),0)</f>
        <v>0</v>
      </c>
      <c r="AV133" s="22">
        <f>IFERROR(VLOOKUP($AL133,'Rutland Water parkrun'!$J:$L,3,FALSE),0)</f>
        <v>0</v>
      </c>
      <c r="AW133" s="22">
        <f>IFERROR(VLOOKUP($AL133,'Great Eastern Run'!$J:$L,3,FALSE),0)</f>
        <v>30</v>
      </c>
      <c r="AX133" s="22">
        <f>IFERROR(VLOOKUP($AL133,'Fen 10'!$J:$L,3,FALSE),0)</f>
        <v>0</v>
      </c>
      <c r="AY133" s="22">
        <f>IFERROR(VLOOKUP($AL133,'The George Munday 10k'!$L:$O,4,FALSE),0)</f>
        <v>0</v>
      </c>
      <c r="AZ133" s="21">
        <f t="shared" si="21"/>
        <v>30</v>
      </c>
      <c r="BA133" s="21">
        <f t="shared" si="22"/>
        <v>1</v>
      </c>
      <c r="BB133" s="73">
        <f t="shared" si="20"/>
        <v>94</v>
      </c>
    </row>
    <row r="134" spans="38:54" x14ac:dyDescent="0.2">
      <c r="AL134" s="10" t="s">
        <v>215</v>
      </c>
      <c r="AM134" s="22">
        <f>IFERROR(VLOOKUP($AL134,'Folksworth 15'!$J:$L,3,FALSE),0)</f>
        <v>0</v>
      </c>
      <c r="AN134" s="22">
        <f>IFERROR(VLOOKUP($AL134,'Dirt Run Irchester 7.5k'!$J:$L,3,FALSE),0)</f>
        <v>0</v>
      </c>
      <c r="AO134" s="22">
        <f>IFERROR(VLOOKUP($AL134,'Burghley 7'!$J:$L,3,FALSE),0)</f>
        <v>0</v>
      </c>
      <c r="AP134" s="22">
        <f>IFERROR(VLOOKUP($AL134,'King''s Cliffe Trail 10k'!$J:$L,3,FALSE),0)</f>
        <v>0</v>
      </c>
      <c r="AQ134" s="22">
        <f>IFERROR(VLOOKUP($AL134,'Langtoft 10k'!J:L,3,FALSE),0)</f>
        <v>0</v>
      </c>
      <c r="AR134" s="22">
        <f>IFERROR(VLOOKUP($AL134,'The Grim Reaper 10 Mile'!$J:$L,3,FALSE),0)</f>
        <v>0</v>
      </c>
      <c r="AS134" s="22">
        <f>IFERROR(VLOOKUP($AL134,'Nene Valley Trail 10 Mile'!$J:$L,3,FALSE),0)</f>
        <v>0</v>
      </c>
      <c r="AT134" s="22">
        <f>IFERROR(VLOOKUP($AL134,'Whissendine 6ix'!$J:$L,3,FALSE),0)</f>
        <v>0</v>
      </c>
      <c r="AU134" s="22">
        <f>IFERROR(VLOOKUP($AL134,'Ponton Plod 10k'!$J:$L,3,FALSE),0)</f>
        <v>0</v>
      </c>
      <c r="AV134" s="22">
        <f>IFERROR(VLOOKUP($AL134,'Rutland Water parkrun'!$J:$L,3,FALSE),0)</f>
        <v>30</v>
      </c>
      <c r="AW134" s="22">
        <f>IFERROR(VLOOKUP($AL134,'Great Eastern Run'!$J:$L,3,FALSE),0)</f>
        <v>0</v>
      </c>
      <c r="AX134" s="22">
        <f>IFERROR(VLOOKUP($AL134,'Fen 10'!$J:$L,3,FALSE),0)</f>
        <v>0</v>
      </c>
      <c r="AY134" s="22">
        <f>IFERROR(VLOOKUP($AL134,'The George Munday 10k'!$L:$O,4,FALSE),0)</f>
        <v>0</v>
      </c>
      <c r="AZ134" s="21">
        <f t="shared" si="21"/>
        <v>30</v>
      </c>
      <c r="BA134" s="21">
        <f t="shared" si="22"/>
        <v>1</v>
      </c>
      <c r="BB134" s="73">
        <f t="shared" si="20"/>
        <v>94</v>
      </c>
    </row>
    <row r="135" spans="38:54" x14ac:dyDescent="0.2">
      <c r="AL135" s="10" t="s">
        <v>211</v>
      </c>
      <c r="AM135" s="22">
        <f>IFERROR(VLOOKUP($AL135,'Folksworth 15'!$J:$L,3,FALSE),0)</f>
        <v>0</v>
      </c>
      <c r="AN135" s="22">
        <f>IFERROR(VLOOKUP($AL135,'Dirt Run Irchester 7.5k'!$J:$L,3,FALSE),0)</f>
        <v>0</v>
      </c>
      <c r="AO135" s="22">
        <f>IFERROR(VLOOKUP($AL135,'Burghley 7'!$J:$L,3,FALSE),0)</f>
        <v>0</v>
      </c>
      <c r="AP135" s="22">
        <f>IFERROR(VLOOKUP($AL135,'King''s Cliffe Trail 10k'!$J:$L,3,FALSE),0)</f>
        <v>0</v>
      </c>
      <c r="AQ135" s="22">
        <f>IFERROR(VLOOKUP($AL135,'Langtoft 10k'!J:L,3,FALSE),0)</f>
        <v>0</v>
      </c>
      <c r="AR135" s="22">
        <f>IFERROR(VLOOKUP($AL135,'The Grim Reaper 10 Mile'!$J:$L,3,FALSE),0)</f>
        <v>0</v>
      </c>
      <c r="AS135" s="22">
        <f>IFERROR(VLOOKUP($AL135,'Nene Valley Trail 10 Mile'!$J:$L,3,FALSE),0)</f>
        <v>0</v>
      </c>
      <c r="AT135" s="22">
        <f>IFERROR(VLOOKUP($AL135,'Whissendine 6ix'!$J:$L,3,FALSE),0)</f>
        <v>0</v>
      </c>
      <c r="AU135" s="22">
        <f>IFERROR(VLOOKUP($AL135,'Ponton Plod 10k'!$J:$L,3,FALSE),0)</f>
        <v>0</v>
      </c>
      <c r="AV135" s="22">
        <f>IFERROR(VLOOKUP($AL135,'Rutland Water parkrun'!$J:$L,3,FALSE),0)</f>
        <v>30</v>
      </c>
      <c r="AW135" s="22">
        <f>IFERROR(VLOOKUP($AL135,'Great Eastern Run'!$J:$L,3,FALSE),0)</f>
        <v>0</v>
      </c>
      <c r="AX135" s="22">
        <f>IFERROR(VLOOKUP($AL135,'Fen 10'!$J:$L,3,FALSE),0)</f>
        <v>0</v>
      </c>
      <c r="AY135" s="22">
        <f>IFERROR(VLOOKUP($AL135,'The George Munday 10k'!$L:$O,4,FALSE),0)</f>
        <v>0</v>
      </c>
      <c r="AZ135" s="21">
        <f t="shared" si="21"/>
        <v>30</v>
      </c>
      <c r="BA135" s="21">
        <f t="shared" si="22"/>
        <v>1</v>
      </c>
      <c r="BB135" s="73">
        <f t="shared" si="20"/>
        <v>94</v>
      </c>
    </row>
    <row r="136" spans="38:54" x14ac:dyDescent="0.2">
      <c r="AL136" s="10" t="s">
        <v>145</v>
      </c>
      <c r="AM136" s="22">
        <f>IFERROR(VLOOKUP($AL136,'Folksworth 15'!$J:$L,3,FALSE),0)</f>
        <v>0</v>
      </c>
      <c r="AN136" s="22">
        <f>IFERROR(VLOOKUP($AL136,'Dirt Run Irchester 7.5k'!$J:$L,3,FALSE),0)</f>
        <v>0</v>
      </c>
      <c r="AO136" s="22">
        <f>IFERROR(VLOOKUP($AL136,'Burghley 7'!$J:$L,3,FALSE),0)</f>
        <v>30</v>
      </c>
      <c r="AP136" s="22">
        <f>IFERROR(VLOOKUP($AL136,'King''s Cliffe Trail 10k'!$J:$L,3,FALSE),0)</f>
        <v>0</v>
      </c>
      <c r="AQ136" s="22">
        <f>IFERROR(VLOOKUP($AL136,'Langtoft 10k'!J:L,3,FALSE),0)</f>
        <v>0</v>
      </c>
      <c r="AR136" s="22">
        <f>IFERROR(VLOOKUP($AL136,'The Grim Reaper 10 Mile'!$J:$L,3,FALSE),0)</f>
        <v>0</v>
      </c>
      <c r="AS136" s="22">
        <f>IFERROR(VLOOKUP($AL136,'Nene Valley Trail 10 Mile'!$J:$L,3,FALSE),0)</f>
        <v>0</v>
      </c>
      <c r="AT136" s="22">
        <f>IFERROR(VLOOKUP($AL136,'Whissendine 6ix'!$J:$L,3,FALSE),0)</f>
        <v>0</v>
      </c>
      <c r="AU136" s="22">
        <f>IFERROR(VLOOKUP($AL136,'Ponton Plod 10k'!$J:$L,3,FALSE),0)</f>
        <v>0</v>
      </c>
      <c r="AV136" s="22">
        <f>IFERROR(VLOOKUP($AL136,'Rutland Water parkrun'!$J:$L,3,FALSE),0)</f>
        <v>0</v>
      </c>
      <c r="AW136" s="22">
        <f>IFERROR(VLOOKUP($AL136,'Great Eastern Run'!$J:$L,3,FALSE),0)</f>
        <v>0</v>
      </c>
      <c r="AX136" s="22">
        <f>IFERROR(VLOOKUP($AL136,'Fen 10'!$J:$L,3,FALSE),0)</f>
        <v>0</v>
      </c>
      <c r="AY136" s="22">
        <f>IFERROR(VLOOKUP($AL136,'The George Munday 10k'!$L:$O,4,FALSE),0)</f>
        <v>0</v>
      </c>
      <c r="AZ136" s="21">
        <f t="shared" si="21"/>
        <v>30</v>
      </c>
      <c r="BA136" s="21">
        <f t="shared" si="22"/>
        <v>1</v>
      </c>
      <c r="BB136" s="73">
        <f t="shared" si="20"/>
        <v>94</v>
      </c>
    </row>
    <row r="137" spans="38:54" x14ac:dyDescent="0.2">
      <c r="AL137" s="14" t="s">
        <v>138</v>
      </c>
      <c r="AM137" s="75">
        <f>IFERROR(VLOOKUP($AL137,'Folksworth 15'!$J:$L,3,FALSE),0)</f>
        <v>0</v>
      </c>
      <c r="AN137" s="75">
        <f>IFERROR(VLOOKUP($AL137,'Dirt Run Irchester 7.5k'!$J:$L,3,FALSE),0)</f>
        <v>0</v>
      </c>
      <c r="AO137" s="75">
        <f>IFERROR(VLOOKUP($AL137,'Burghley 7'!$J:$L,3,FALSE),0)</f>
        <v>30</v>
      </c>
      <c r="AP137" s="75">
        <f>IFERROR(VLOOKUP($AL137,'King''s Cliffe Trail 10k'!$J:$L,3,FALSE),0)</f>
        <v>0</v>
      </c>
      <c r="AQ137" s="75">
        <f>IFERROR(VLOOKUP($AL137,'Langtoft 10k'!J:L,3,FALSE),0)</f>
        <v>0</v>
      </c>
      <c r="AR137" s="75">
        <f>IFERROR(VLOOKUP($AL137,'The Grim Reaper 10 Mile'!$J:$L,3,FALSE),0)</f>
        <v>0</v>
      </c>
      <c r="AS137" s="75">
        <f>IFERROR(VLOOKUP($AL137,'Nene Valley Trail 10 Mile'!$J:$L,3,FALSE),0)</f>
        <v>0</v>
      </c>
      <c r="AT137" s="75">
        <f>IFERROR(VLOOKUP($AL137,'Whissendine 6ix'!$J:$L,3,FALSE),0)</f>
        <v>0</v>
      </c>
      <c r="AU137" s="75">
        <f>IFERROR(VLOOKUP($AL137,'Ponton Plod 10k'!$J:$L,3,FALSE),0)</f>
        <v>0</v>
      </c>
      <c r="AV137" s="75">
        <f>IFERROR(VLOOKUP($AL137,'Rutland Water parkrun'!$J:$L,3,FALSE),0)</f>
        <v>0</v>
      </c>
      <c r="AW137" s="75">
        <f>IFERROR(VLOOKUP($AL137,'Great Eastern Run'!$J:$L,3,FALSE),0)</f>
        <v>0</v>
      </c>
      <c r="AX137" s="75">
        <f>IFERROR(VLOOKUP($AL137,'Fen 10'!$J:$L,3,FALSE),0)</f>
        <v>0</v>
      </c>
      <c r="AY137" s="75">
        <f>IFERROR(VLOOKUP($AL137,'The George Munday 10k'!$L:$O,4,FALSE),0)</f>
        <v>0</v>
      </c>
      <c r="AZ137" s="76">
        <f t="shared" si="21"/>
        <v>30</v>
      </c>
      <c r="BA137" s="76">
        <f t="shared" si="22"/>
        <v>1</v>
      </c>
      <c r="BB137" s="78">
        <f t="shared" si="20"/>
        <v>94</v>
      </c>
    </row>
    <row r="138" spans="38:54" x14ac:dyDescent="0.2">
      <c r="AL138" s="89" t="s">
        <v>113</v>
      </c>
      <c r="AM138" s="85">
        <f>IFERROR(VLOOKUP($AL138,'Folksworth 15'!$J:$L,3,FALSE),0)</f>
        <v>0</v>
      </c>
      <c r="AN138" s="85">
        <f>IFERROR(VLOOKUP($AL138,'Dirt Run Irchester 7.5k'!$J:$L,3,FALSE),0)</f>
        <v>0</v>
      </c>
      <c r="AO138" s="85">
        <f>IFERROR(VLOOKUP($AL138,'Burghley 7'!$J:$L,3,FALSE),0)</f>
        <v>30</v>
      </c>
      <c r="AP138" s="85">
        <f>IFERROR(VLOOKUP($AL138,'King''s Cliffe Trail 10k'!$J:$L,3,FALSE),0)</f>
        <v>0</v>
      </c>
      <c r="AQ138" s="85">
        <f>IFERROR(VLOOKUP($AL138,'Langtoft 10k'!J:L,3,FALSE),0)</f>
        <v>0</v>
      </c>
      <c r="AR138" s="85">
        <f>IFERROR(VLOOKUP($AL138,'The Grim Reaper 10 Mile'!$J:$L,3,FALSE),0)</f>
        <v>0</v>
      </c>
      <c r="AS138" s="85">
        <f>IFERROR(VLOOKUP($AL138,'Nene Valley Trail 10 Mile'!$J:$L,3,FALSE),0)</f>
        <v>0</v>
      </c>
      <c r="AT138" s="85">
        <f>IFERROR(VLOOKUP($AL138,'Whissendine 6ix'!$J:$L,3,FALSE),0)</f>
        <v>0</v>
      </c>
      <c r="AU138" s="85">
        <f>IFERROR(VLOOKUP($AL138,'Ponton Plod 10k'!$J:$L,3,FALSE),0)</f>
        <v>0</v>
      </c>
      <c r="AV138" s="85">
        <f>IFERROR(VLOOKUP($AL138,'Rutland Water parkrun'!$J:$L,3,FALSE),0)</f>
        <v>0</v>
      </c>
      <c r="AW138" s="85">
        <f>IFERROR(VLOOKUP($AL138,'Great Eastern Run'!$J:$L,3,FALSE),0)</f>
        <v>0</v>
      </c>
      <c r="AX138" s="85">
        <f>IFERROR(VLOOKUP($AL138,'Fen 10'!$J:$L,3,FALSE),0)</f>
        <v>0</v>
      </c>
      <c r="AY138" s="85">
        <f>IFERROR(VLOOKUP($AL138,'The George Munday 10k'!$L:$O,4,FALSE),0)</f>
        <v>0</v>
      </c>
      <c r="AZ138" s="86">
        <f t="shared" ref="AZ138:AZ169" si="23">LARGE(AM138:AY138,1)+LARGE(AM138:AY138,2)+LARGE(AM138:AY138,3)+LARGE(AM138:AY138,4)+LARGE(AM138:AY138,5)+LARGE(AM138:AY138,6)</f>
        <v>30</v>
      </c>
      <c r="BA138" s="86">
        <f t="shared" si="22"/>
        <v>1</v>
      </c>
      <c r="BB138" s="88">
        <f t="shared" si="20"/>
        <v>94</v>
      </c>
    </row>
    <row r="139" spans="38:54" x14ac:dyDescent="0.2">
      <c r="AL139" s="71" t="s">
        <v>181</v>
      </c>
      <c r="AM139" s="95">
        <f>IFERROR(VLOOKUP($AL139,'Folksworth 15'!$J:$L,3,FALSE),0)</f>
        <v>0</v>
      </c>
      <c r="AN139" s="95">
        <f>IFERROR(VLOOKUP($AL139,'Dirt Run Irchester 7.5k'!$J:$L,3,FALSE),0)</f>
        <v>0</v>
      </c>
      <c r="AO139" s="95">
        <f>IFERROR(VLOOKUP($AL139,'Burghley 7'!$J:$L,3,FALSE),0)</f>
        <v>0</v>
      </c>
      <c r="AP139" s="95">
        <f>IFERROR(VLOOKUP($AL139,'King''s Cliffe Trail 10k'!$J:$L,3,FALSE),0)</f>
        <v>0</v>
      </c>
      <c r="AQ139" s="95">
        <f>IFERROR(VLOOKUP($AL139,'Langtoft 10k'!J:L,3,FALSE),0)</f>
        <v>30</v>
      </c>
      <c r="AR139" s="95">
        <f>IFERROR(VLOOKUP($AL139,'The Grim Reaper 10 Mile'!$J:$L,3,FALSE),0)</f>
        <v>0</v>
      </c>
      <c r="AS139" s="95">
        <f>IFERROR(VLOOKUP($AL139,'Nene Valley Trail 10 Mile'!$J:$L,3,FALSE),0)</f>
        <v>0</v>
      </c>
      <c r="AT139" s="95">
        <f>IFERROR(VLOOKUP($AL139,'Whissendine 6ix'!$J:$L,3,FALSE),0)</f>
        <v>0</v>
      </c>
      <c r="AU139" s="95">
        <f>IFERROR(VLOOKUP($AL139,'Ponton Plod 10k'!$J:$L,3,FALSE),0)</f>
        <v>0</v>
      </c>
      <c r="AV139" s="95">
        <f>IFERROR(VLOOKUP($AL139,'Rutland Water parkrun'!$J:$L,3,FALSE),0)</f>
        <v>0</v>
      </c>
      <c r="AW139" s="95">
        <f>IFERROR(VLOOKUP($AL139,'Great Eastern Run'!$J:$L,3,FALSE),0)</f>
        <v>0</v>
      </c>
      <c r="AX139" s="95">
        <f>IFERROR(VLOOKUP($AL139,'Fen 10'!$J:$L,3,FALSE),0)</f>
        <v>0</v>
      </c>
      <c r="AY139" s="95">
        <f>IFERROR(VLOOKUP($AL139,'The George Munday 10k'!$L:$O,4,FALSE),0)</f>
        <v>0</v>
      </c>
      <c r="AZ139" s="96">
        <f t="shared" si="23"/>
        <v>30</v>
      </c>
      <c r="BA139" s="96">
        <f t="shared" si="22"/>
        <v>1</v>
      </c>
      <c r="BB139" s="97">
        <f t="shared" ref="BB139:BB140" si="24">_xlfn.RANK.EQ(AZ139,$AZ$10:$AZ$140,0)</f>
        <v>94</v>
      </c>
    </row>
    <row r="140" spans="38:54" ht="13.5" thickBot="1" x14ac:dyDescent="0.25">
      <c r="AL140" s="102" t="s">
        <v>266</v>
      </c>
      <c r="AM140" s="103">
        <f>IFERROR(VLOOKUP($AL140,'Folksworth 15'!$J:$L,3,FALSE),0)</f>
        <v>0</v>
      </c>
      <c r="AN140" s="103">
        <f>IFERROR(VLOOKUP($AL140,'Dirt Run Irchester 7.5k'!$J:$L,3,FALSE),0)</f>
        <v>0</v>
      </c>
      <c r="AO140" s="103">
        <f>IFERROR(VLOOKUP($AL140,'Burghley 7'!$J:$L,3,FALSE),0)</f>
        <v>0</v>
      </c>
      <c r="AP140" s="103">
        <f>IFERROR(VLOOKUP($AL140,'King''s Cliffe Trail 10k'!$J:$L,3,FALSE),0)</f>
        <v>0</v>
      </c>
      <c r="AQ140" s="103">
        <f>IFERROR(VLOOKUP($AL140,'Langtoft 10k'!J:L,3,FALSE),0)</f>
        <v>0</v>
      </c>
      <c r="AR140" s="103">
        <f>IFERROR(VLOOKUP($AL140,'The Grim Reaper 10 Mile'!$J:$L,3,FALSE),0)</f>
        <v>0</v>
      </c>
      <c r="AS140" s="103">
        <f>IFERROR(VLOOKUP($AL140,'Nene Valley Trail 10 Mile'!$J:$L,3,FALSE),0)</f>
        <v>0</v>
      </c>
      <c r="AT140" s="103">
        <f>IFERROR(VLOOKUP($AL140,'Whissendine 6ix'!$J:$L,3,FALSE),0)</f>
        <v>0</v>
      </c>
      <c r="AU140" s="103">
        <f>IFERROR(VLOOKUP($AL140,'Ponton Plod 10k'!$J:$L,3,FALSE),0)</f>
        <v>0</v>
      </c>
      <c r="AV140" s="103">
        <f>IFERROR(VLOOKUP($AL140,'Rutland Water parkrun'!$J:$L,3,FALSE),0)</f>
        <v>0</v>
      </c>
      <c r="AW140" s="103">
        <f>IFERROR(VLOOKUP($AL140,'Great Eastern Run'!$J:$L,3,FALSE),0)</f>
        <v>30</v>
      </c>
      <c r="AX140" s="103">
        <f>IFERROR(VLOOKUP($AL140,'Fen 10'!$J:$L,3,FALSE),0)</f>
        <v>0</v>
      </c>
      <c r="AY140" s="103">
        <f>IFERROR(VLOOKUP($AL140,'The George Munday 10k'!$L:$O,4,FALSE),0)</f>
        <v>0</v>
      </c>
      <c r="AZ140" s="104">
        <f t="shared" si="23"/>
        <v>30</v>
      </c>
      <c r="BA140" s="104">
        <f t="shared" si="22"/>
        <v>1</v>
      </c>
      <c r="BB140" s="105">
        <f t="shared" si="24"/>
        <v>94</v>
      </c>
    </row>
    <row r="141" spans="38:54" ht="13.5" thickTop="1" x14ac:dyDescent="0.2"/>
  </sheetData>
  <sortState xmlns:xlrd2="http://schemas.microsoft.com/office/spreadsheetml/2017/richdata2" ref="AL10:AZ129">
    <sortCondition descending="1" ref="AZ10:AZ129"/>
  </sortState>
  <mergeCells count="4">
    <mergeCell ref="AL8:BB8"/>
    <mergeCell ref="T8:AJ8"/>
    <mergeCell ref="B8:P8"/>
    <mergeCell ref="D2:F2"/>
  </mergeCells>
  <phoneticPr fontId="4" type="noConversion"/>
  <pageMargins left="0.75" right="0.75" top="1" bottom="1" header="0.5" footer="0.5"/>
  <pageSetup paperSize="9" scale="23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>
    <pageSetUpPr fitToPage="1"/>
  </sheetPr>
  <dimension ref="B1:L37"/>
  <sheetViews>
    <sheetView workbookViewId="0">
      <selection activeCell="G35" sqref="G35"/>
    </sheetView>
  </sheetViews>
  <sheetFormatPr defaultRowHeight="12.75" x14ac:dyDescent="0.2"/>
  <cols>
    <col min="2" max="2" width="19.28515625" customWidth="1"/>
    <col min="3" max="3" width="13.85546875" style="4" bestFit="1" customWidth="1"/>
    <col min="5" max="5" width="9.140625" customWidth="1"/>
    <col min="6" max="6" width="19.28515625" customWidth="1"/>
    <col min="7" max="7" width="13.85546875" customWidth="1"/>
    <col min="8" max="9" width="9.140625" customWidth="1"/>
    <col min="10" max="10" width="25.28515625" bestFit="1" customWidth="1"/>
  </cols>
  <sheetData>
    <row r="1" spans="2:12" ht="13.5" thickBot="1" x14ac:dyDescent="0.25"/>
    <row r="2" spans="2:12" ht="15.75" x14ac:dyDescent="0.25">
      <c r="B2" s="1"/>
      <c r="C2" s="1"/>
      <c r="D2" s="1"/>
      <c r="E2" s="5"/>
      <c r="F2" s="117" t="s">
        <v>17</v>
      </c>
      <c r="G2" s="118"/>
      <c r="H2" s="119"/>
    </row>
    <row r="3" spans="2:12" ht="16.5" thickBot="1" x14ac:dyDescent="0.3">
      <c r="B3" s="2"/>
      <c r="C3" s="2"/>
      <c r="D3" s="2"/>
      <c r="E3" s="3"/>
      <c r="F3" s="120">
        <v>46040</v>
      </c>
      <c r="G3" s="121"/>
      <c r="H3" s="122"/>
    </row>
    <row r="4" spans="2:12" ht="13.5" thickBot="1" x14ac:dyDescent="0.25"/>
    <row r="5" spans="2:12" ht="13.5" thickBot="1" x14ac:dyDescent="0.25">
      <c r="B5" s="123" t="s">
        <v>9</v>
      </c>
      <c r="C5" s="124"/>
      <c r="D5" s="125"/>
      <c r="F5" s="123" t="s">
        <v>8</v>
      </c>
      <c r="G5" s="124"/>
      <c r="H5" s="125"/>
      <c r="J5" s="123" t="s">
        <v>3</v>
      </c>
      <c r="K5" s="124"/>
      <c r="L5" s="125"/>
    </row>
    <row r="6" spans="2:12" ht="13.5" thickBot="1" x14ac:dyDescent="0.25">
      <c r="B6" s="64" t="s">
        <v>4</v>
      </c>
      <c r="C6" s="65" t="s">
        <v>1</v>
      </c>
      <c r="D6" s="63" t="s">
        <v>2</v>
      </c>
      <c r="F6" s="64" t="s">
        <v>4</v>
      </c>
      <c r="G6" s="65" t="s">
        <v>1</v>
      </c>
      <c r="H6" s="63" t="s">
        <v>2</v>
      </c>
      <c r="J6" s="64" t="s">
        <v>4</v>
      </c>
      <c r="K6" s="65" t="s">
        <v>5</v>
      </c>
      <c r="L6" s="63" t="s">
        <v>2</v>
      </c>
    </row>
    <row r="7" spans="2:12" x14ac:dyDescent="0.2">
      <c r="B7" s="10" t="s">
        <v>38</v>
      </c>
      <c r="C7" s="34" t="s">
        <v>44</v>
      </c>
      <c r="D7" s="7">
        <v>50</v>
      </c>
      <c r="F7" s="10" t="s">
        <v>32</v>
      </c>
      <c r="G7" s="17" t="s">
        <v>64</v>
      </c>
      <c r="H7" s="7">
        <v>50</v>
      </c>
      <c r="J7" s="10" t="s">
        <v>58</v>
      </c>
      <c r="K7" s="9">
        <v>84.11</v>
      </c>
      <c r="L7" s="7">
        <v>50</v>
      </c>
    </row>
    <row r="8" spans="2:12" x14ac:dyDescent="0.2">
      <c r="B8" s="10" t="s">
        <v>20</v>
      </c>
      <c r="C8" s="34" t="s">
        <v>45</v>
      </c>
      <c r="D8" s="7">
        <v>49</v>
      </c>
      <c r="F8" s="10" t="s">
        <v>57</v>
      </c>
      <c r="G8" s="17" t="s">
        <v>65</v>
      </c>
      <c r="H8" s="7">
        <v>49</v>
      </c>
      <c r="J8" s="10" t="s">
        <v>32</v>
      </c>
      <c r="K8" s="9">
        <v>79.930000000000007</v>
      </c>
      <c r="L8" s="7">
        <v>49</v>
      </c>
    </row>
    <row r="9" spans="2:12" x14ac:dyDescent="0.2">
      <c r="B9" s="10" t="s">
        <v>39</v>
      </c>
      <c r="C9" s="34" t="s">
        <v>46</v>
      </c>
      <c r="D9" s="7">
        <v>48</v>
      </c>
      <c r="F9" s="10" t="s">
        <v>58</v>
      </c>
      <c r="G9" s="17" t="s">
        <v>66</v>
      </c>
      <c r="H9" s="7">
        <v>48</v>
      </c>
      <c r="J9" s="10" t="s">
        <v>22</v>
      </c>
      <c r="K9" s="9">
        <v>79.75</v>
      </c>
      <c r="L9" s="7">
        <v>48</v>
      </c>
    </row>
    <row r="10" spans="2:12" x14ac:dyDescent="0.2">
      <c r="B10" s="16" t="s">
        <v>19</v>
      </c>
      <c r="C10" s="34" t="s">
        <v>47</v>
      </c>
      <c r="D10" s="7">
        <v>47</v>
      </c>
      <c r="F10" s="10" t="s">
        <v>33</v>
      </c>
      <c r="G10" s="17" t="s">
        <v>67</v>
      </c>
      <c r="H10" s="7">
        <v>47</v>
      </c>
      <c r="J10" s="10" t="s">
        <v>33</v>
      </c>
      <c r="K10" s="9">
        <v>78.150000000000006</v>
      </c>
      <c r="L10" s="7">
        <v>47</v>
      </c>
    </row>
    <row r="11" spans="2:12" x14ac:dyDescent="0.2">
      <c r="B11" s="10" t="s">
        <v>26</v>
      </c>
      <c r="C11" s="34" t="s">
        <v>48</v>
      </c>
      <c r="D11" s="7">
        <v>46</v>
      </c>
      <c r="F11" s="10" t="s">
        <v>14</v>
      </c>
      <c r="G11" s="17" t="s">
        <v>68</v>
      </c>
      <c r="H11" s="7">
        <v>46</v>
      </c>
      <c r="J11" s="16" t="s">
        <v>57</v>
      </c>
      <c r="K11" s="9">
        <v>77.97</v>
      </c>
      <c r="L11" s="7">
        <v>46</v>
      </c>
    </row>
    <row r="12" spans="2:12" x14ac:dyDescent="0.2">
      <c r="B12" s="10" t="s">
        <v>30</v>
      </c>
      <c r="C12" s="34" t="s">
        <v>49</v>
      </c>
      <c r="D12" s="7">
        <v>45</v>
      </c>
      <c r="F12" s="10" t="s">
        <v>59</v>
      </c>
      <c r="G12" s="17" t="s">
        <v>69</v>
      </c>
      <c r="H12" s="7">
        <v>45</v>
      </c>
      <c r="J12" s="10" t="s">
        <v>38</v>
      </c>
      <c r="K12" s="9">
        <v>77.58</v>
      </c>
      <c r="L12" s="7">
        <v>45</v>
      </c>
    </row>
    <row r="13" spans="2:12" x14ac:dyDescent="0.2">
      <c r="B13" s="10" t="s">
        <v>22</v>
      </c>
      <c r="C13" s="34" t="s">
        <v>50</v>
      </c>
      <c r="D13" s="7">
        <v>44</v>
      </c>
      <c r="F13" s="10" t="s">
        <v>60</v>
      </c>
      <c r="G13" s="17" t="s">
        <v>70</v>
      </c>
      <c r="H13" s="7">
        <v>44</v>
      </c>
      <c r="J13" s="10" t="s">
        <v>30</v>
      </c>
      <c r="K13" s="9">
        <v>75.48</v>
      </c>
      <c r="L13" s="7">
        <v>44</v>
      </c>
    </row>
    <row r="14" spans="2:12" x14ac:dyDescent="0.2">
      <c r="B14" s="10" t="s">
        <v>40</v>
      </c>
      <c r="C14" s="34" t="s">
        <v>51</v>
      </c>
      <c r="D14" s="7">
        <v>43</v>
      </c>
      <c r="F14" s="10" t="s">
        <v>21</v>
      </c>
      <c r="G14" s="17" t="s">
        <v>71</v>
      </c>
      <c r="H14" s="7">
        <v>43</v>
      </c>
      <c r="J14" s="10" t="s">
        <v>26</v>
      </c>
      <c r="K14" s="9">
        <v>74.989999999999995</v>
      </c>
      <c r="L14" s="7">
        <v>43</v>
      </c>
    </row>
    <row r="15" spans="2:12" x14ac:dyDescent="0.2">
      <c r="B15" s="10" t="s">
        <v>41</v>
      </c>
      <c r="C15" s="34" t="s">
        <v>52</v>
      </c>
      <c r="D15" s="7">
        <v>42</v>
      </c>
      <c r="F15" s="10" t="s">
        <v>24</v>
      </c>
      <c r="G15" s="17" t="s">
        <v>72</v>
      </c>
      <c r="H15" s="7">
        <v>42</v>
      </c>
      <c r="J15" s="10" t="s">
        <v>14</v>
      </c>
      <c r="K15" s="9">
        <v>72.81</v>
      </c>
      <c r="L15" s="7">
        <v>42</v>
      </c>
    </row>
    <row r="16" spans="2:12" x14ac:dyDescent="0.2">
      <c r="B16" s="10" t="s">
        <v>15</v>
      </c>
      <c r="C16" s="34" t="s">
        <v>53</v>
      </c>
      <c r="D16" s="7">
        <v>41</v>
      </c>
      <c r="F16" s="10" t="s">
        <v>25</v>
      </c>
      <c r="G16" s="17" t="s">
        <v>73</v>
      </c>
      <c r="H16" s="7">
        <v>41</v>
      </c>
      <c r="J16" s="10" t="s">
        <v>59</v>
      </c>
      <c r="K16" s="9">
        <v>71.2</v>
      </c>
      <c r="L16" s="7">
        <v>41</v>
      </c>
    </row>
    <row r="17" spans="2:12" x14ac:dyDescent="0.2">
      <c r="B17" s="10" t="s">
        <v>23</v>
      </c>
      <c r="C17" s="34" t="s">
        <v>54</v>
      </c>
      <c r="D17" s="7">
        <v>40</v>
      </c>
      <c r="F17" s="10" t="s">
        <v>28</v>
      </c>
      <c r="G17" s="17" t="s">
        <v>74</v>
      </c>
      <c r="H17" s="7">
        <v>40</v>
      </c>
      <c r="J17" s="10" t="s">
        <v>39</v>
      </c>
      <c r="K17" s="9">
        <v>69.47</v>
      </c>
      <c r="L17" s="7">
        <v>40</v>
      </c>
    </row>
    <row r="18" spans="2:12" x14ac:dyDescent="0.2">
      <c r="B18" s="10" t="s">
        <v>101</v>
      </c>
      <c r="C18" s="34" t="s">
        <v>100</v>
      </c>
      <c r="D18" s="7">
        <v>39</v>
      </c>
      <c r="F18" s="10" t="s">
        <v>29</v>
      </c>
      <c r="G18" s="17" t="s">
        <v>75</v>
      </c>
      <c r="H18" s="7">
        <v>39</v>
      </c>
      <c r="J18" s="10" t="s">
        <v>40</v>
      </c>
      <c r="K18" s="9">
        <v>68.11</v>
      </c>
      <c r="L18" s="7">
        <v>39</v>
      </c>
    </row>
    <row r="19" spans="2:12" x14ac:dyDescent="0.2">
      <c r="B19" s="10" t="s">
        <v>42</v>
      </c>
      <c r="C19" s="34" t="s">
        <v>55</v>
      </c>
      <c r="D19" s="7">
        <v>38</v>
      </c>
      <c r="F19" s="10" t="s">
        <v>31</v>
      </c>
      <c r="G19" s="17" t="s">
        <v>76</v>
      </c>
      <c r="H19" s="7">
        <v>38</v>
      </c>
      <c r="J19" s="10" t="s">
        <v>41</v>
      </c>
      <c r="K19" s="9">
        <v>67.739999999999995</v>
      </c>
      <c r="L19" s="7">
        <v>38</v>
      </c>
    </row>
    <row r="20" spans="2:12" ht="13.5" thickBot="1" x14ac:dyDescent="0.25">
      <c r="B20" s="11" t="s">
        <v>43</v>
      </c>
      <c r="C20" s="35" t="s">
        <v>56</v>
      </c>
      <c r="D20" s="8">
        <v>37</v>
      </c>
      <c r="F20" s="10" t="s">
        <v>61</v>
      </c>
      <c r="G20" s="17" t="s">
        <v>77</v>
      </c>
      <c r="H20" s="7">
        <v>37</v>
      </c>
      <c r="J20" s="10" t="s">
        <v>19</v>
      </c>
      <c r="K20" s="9">
        <v>65.86</v>
      </c>
      <c r="L20" s="7">
        <v>37</v>
      </c>
    </row>
    <row r="21" spans="2:12" x14ac:dyDescent="0.2">
      <c r="F21" s="10" t="s">
        <v>62</v>
      </c>
      <c r="G21" s="17" t="s">
        <v>78</v>
      </c>
      <c r="H21" s="7">
        <v>36</v>
      </c>
      <c r="J21" s="10" t="s">
        <v>20</v>
      </c>
      <c r="K21" s="9">
        <v>65.47</v>
      </c>
      <c r="L21" s="7">
        <v>36</v>
      </c>
    </row>
    <row r="22" spans="2:12" x14ac:dyDescent="0.2">
      <c r="F22" s="10" t="s">
        <v>63</v>
      </c>
      <c r="G22" s="17" t="s">
        <v>79</v>
      </c>
      <c r="H22" s="7">
        <v>35</v>
      </c>
      <c r="J22" s="10" t="s">
        <v>31</v>
      </c>
      <c r="K22" s="9">
        <v>64.260000000000005</v>
      </c>
      <c r="L22" s="7">
        <v>35</v>
      </c>
    </row>
    <row r="23" spans="2:12" ht="13.5" thickBot="1" x14ac:dyDescent="0.25">
      <c r="F23" s="11" t="s">
        <v>34</v>
      </c>
      <c r="G23" s="18" t="s">
        <v>80</v>
      </c>
      <c r="H23" s="8">
        <v>34</v>
      </c>
      <c r="J23" s="10" t="s">
        <v>28</v>
      </c>
      <c r="K23" s="9">
        <v>63.9</v>
      </c>
      <c r="L23" s="7">
        <v>34</v>
      </c>
    </row>
    <row r="24" spans="2:12" x14ac:dyDescent="0.2">
      <c r="J24" s="10" t="s">
        <v>24</v>
      </c>
      <c r="K24" s="9">
        <v>63.24</v>
      </c>
      <c r="L24" s="7">
        <v>33</v>
      </c>
    </row>
    <row r="25" spans="2:12" x14ac:dyDescent="0.2">
      <c r="J25" s="10" t="s">
        <v>25</v>
      </c>
      <c r="K25" s="9">
        <v>63.05</v>
      </c>
      <c r="L25" s="7">
        <v>32</v>
      </c>
    </row>
    <row r="26" spans="2:12" x14ac:dyDescent="0.2">
      <c r="J26" s="10" t="s">
        <v>62</v>
      </c>
      <c r="K26" s="9">
        <v>60.82</v>
      </c>
      <c r="L26" s="7">
        <v>31</v>
      </c>
    </row>
    <row r="27" spans="2:12" x14ac:dyDescent="0.2">
      <c r="J27" s="10" t="s">
        <v>15</v>
      </c>
      <c r="K27" s="9">
        <v>60.35</v>
      </c>
      <c r="L27" s="7">
        <v>30</v>
      </c>
    </row>
    <row r="28" spans="2:12" x14ac:dyDescent="0.2">
      <c r="J28" s="10" t="s">
        <v>21</v>
      </c>
      <c r="K28" s="9">
        <v>57.73</v>
      </c>
      <c r="L28" s="7">
        <v>30</v>
      </c>
    </row>
    <row r="29" spans="2:12" x14ac:dyDescent="0.2">
      <c r="J29" s="10" t="s">
        <v>60</v>
      </c>
      <c r="K29" s="9">
        <v>57.39</v>
      </c>
      <c r="L29" s="7">
        <v>30</v>
      </c>
    </row>
    <row r="30" spans="2:12" x14ac:dyDescent="0.2">
      <c r="J30" s="10" t="s">
        <v>29</v>
      </c>
      <c r="K30" s="9">
        <v>55.76</v>
      </c>
      <c r="L30" s="7">
        <v>30</v>
      </c>
    </row>
    <row r="31" spans="2:12" x14ac:dyDescent="0.2">
      <c r="J31" s="10" t="s">
        <v>61</v>
      </c>
      <c r="K31" s="9">
        <v>55.42</v>
      </c>
      <c r="L31" s="7">
        <v>30</v>
      </c>
    </row>
    <row r="32" spans="2:12" x14ac:dyDescent="0.2">
      <c r="J32" s="10" t="s">
        <v>42</v>
      </c>
      <c r="K32" s="9">
        <v>53.42</v>
      </c>
      <c r="L32" s="7">
        <v>30</v>
      </c>
    </row>
    <row r="33" spans="10:12" x14ac:dyDescent="0.2">
      <c r="J33" s="10" t="s">
        <v>63</v>
      </c>
      <c r="K33" s="9">
        <v>51.33</v>
      </c>
      <c r="L33" s="7">
        <v>30</v>
      </c>
    </row>
    <row r="34" spans="10:12" x14ac:dyDescent="0.2">
      <c r="J34" s="10" t="s">
        <v>43</v>
      </c>
      <c r="K34" s="9">
        <v>51.05</v>
      </c>
      <c r="L34" s="7">
        <v>30</v>
      </c>
    </row>
    <row r="35" spans="10:12" x14ac:dyDescent="0.2">
      <c r="J35" s="10" t="s">
        <v>101</v>
      </c>
      <c r="K35" s="9">
        <v>49.88</v>
      </c>
      <c r="L35" s="7">
        <v>30</v>
      </c>
    </row>
    <row r="36" spans="10:12" x14ac:dyDescent="0.2">
      <c r="J36" s="10" t="s">
        <v>23</v>
      </c>
      <c r="K36" s="9">
        <v>49.57</v>
      </c>
      <c r="L36" s="7">
        <v>30</v>
      </c>
    </row>
    <row r="37" spans="10:12" ht="13.5" thickBot="1" x14ac:dyDescent="0.25">
      <c r="J37" s="11" t="s">
        <v>34</v>
      </c>
      <c r="K37" s="13">
        <v>46.88</v>
      </c>
      <c r="L37" s="8">
        <v>30</v>
      </c>
    </row>
  </sheetData>
  <sortState xmlns:xlrd2="http://schemas.microsoft.com/office/spreadsheetml/2017/richdata2" ref="J7:K37">
    <sortCondition descending="1" ref="K7:K37"/>
  </sortState>
  <mergeCells count="5">
    <mergeCell ref="F2:H2"/>
    <mergeCell ref="F3:H3"/>
    <mergeCell ref="B5:D5"/>
    <mergeCell ref="F5:H5"/>
    <mergeCell ref="J5:L5"/>
  </mergeCells>
  <pageMargins left="0.75" right="0.75" top="1" bottom="1" header="0.5" footer="0.5"/>
  <pageSetup paperSize="9" scale="5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L18"/>
  <sheetViews>
    <sheetView workbookViewId="0">
      <selection activeCell="AJ92" sqref="AJ92"/>
    </sheetView>
  </sheetViews>
  <sheetFormatPr defaultRowHeight="12.75" x14ac:dyDescent="0.2"/>
  <cols>
    <col min="2" max="2" width="19.5703125" customWidth="1"/>
    <col min="3" max="3" width="13.85546875" style="4" bestFit="1" customWidth="1"/>
    <col min="6" max="6" width="18" customWidth="1"/>
    <col min="7" max="7" width="18" style="4" customWidth="1"/>
    <col min="8" max="8" width="12.42578125" customWidth="1"/>
    <col min="10" max="10" width="19.28515625" bestFit="1" customWidth="1"/>
  </cols>
  <sheetData>
    <row r="1" spans="2:12" ht="13.5" thickBot="1" x14ac:dyDescent="0.25"/>
    <row r="2" spans="2:12" ht="33" customHeight="1" x14ac:dyDescent="0.25">
      <c r="B2" s="1"/>
      <c r="C2" s="1"/>
      <c r="D2" s="1"/>
      <c r="E2" s="5"/>
      <c r="F2" s="129" t="s">
        <v>35</v>
      </c>
      <c r="G2" s="130"/>
      <c r="H2" s="131"/>
    </row>
    <row r="3" spans="2:12" ht="16.5" thickBot="1" x14ac:dyDescent="0.3">
      <c r="B3" s="2"/>
      <c r="C3" s="2"/>
      <c r="D3" s="2"/>
      <c r="E3" s="3"/>
      <c r="F3" s="120">
        <v>46075</v>
      </c>
      <c r="G3" s="121"/>
      <c r="H3" s="122"/>
    </row>
    <row r="4" spans="2:12" ht="13.5" thickBot="1" x14ac:dyDescent="0.25"/>
    <row r="5" spans="2:12" ht="13.5" thickBot="1" x14ac:dyDescent="0.25">
      <c r="B5" s="123" t="s">
        <v>9</v>
      </c>
      <c r="C5" s="124"/>
      <c r="D5" s="125"/>
      <c r="F5" s="123" t="s">
        <v>8</v>
      </c>
      <c r="G5" s="124"/>
      <c r="H5" s="125"/>
      <c r="J5" s="123" t="s">
        <v>3</v>
      </c>
      <c r="K5" s="124"/>
      <c r="L5" s="125"/>
    </row>
    <row r="6" spans="2:12" ht="13.5" thickBot="1" x14ac:dyDescent="0.25">
      <c r="B6" s="64" t="s">
        <v>4</v>
      </c>
      <c r="C6" s="65" t="s">
        <v>1</v>
      </c>
      <c r="D6" s="63" t="s">
        <v>2</v>
      </c>
      <c r="F6" s="64" t="s">
        <v>4</v>
      </c>
      <c r="G6" s="66" t="s">
        <v>1</v>
      </c>
      <c r="H6" s="63" t="s">
        <v>2</v>
      </c>
      <c r="J6" s="64" t="s">
        <v>4</v>
      </c>
      <c r="K6" s="65" t="s">
        <v>5</v>
      </c>
      <c r="L6" s="63" t="s">
        <v>2</v>
      </c>
    </row>
    <row r="7" spans="2:12" x14ac:dyDescent="0.2">
      <c r="B7" s="10" t="s">
        <v>207</v>
      </c>
      <c r="C7" s="36">
        <v>1.8291666666666666</v>
      </c>
      <c r="D7" s="7">
        <v>50</v>
      </c>
      <c r="F7" s="10" t="s">
        <v>105</v>
      </c>
      <c r="G7" s="36">
        <v>1.4152777777777779</v>
      </c>
      <c r="H7" s="7">
        <v>50</v>
      </c>
      <c r="J7" s="10" t="s">
        <v>105</v>
      </c>
      <c r="K7" s="9">
        <v>62.17</v>
      </c>
      <c r="L7" s="6">
        <v>50</v>
      </c>
    </row>
    <row r="8" spans="2:12" x14ac:dyDescent="0.2">
      <c r="B8" s="14" t="s">
        <v>102</v>
      </c>
      <c r="C8" s="36">
        <v>1.9694444444444446</v>
      </c>
      <c r="D8" s="15">
        <v>49</v>
      </c>
      <c r="F8" s="10" t="s">
        <v>106</v>
      </c>
      <c r="G8" s="36">
        <v>1.6472222222222221</v>
      </c>
      <c r="H8" s="7">
        <v>49</v>
      </c>
      <c r="J8" s="14" t="s">
        <v>207</v>
      </c>
      <c r="K8" s="9">
        <v>61.96</v>
      </c>
      <c r="L8" s="7">
        <v>49</v>
      </c>
    </row>
    <row r="9" spans="2:12" x14ac:dyDescent="0.2">
      <c r="B9" s="10" t="s">
        <v>30</v>
      </c>
      <c r="C9" s="36">
        <v>2.0152777777777779</v>
      </c>
      <c r="D9" s="7">
        <v>48</v>
      </c>
      <c r="F9" s="10" t="s">
        <v>25</v>
      </c>
      <c r="G9" s="36">
        <v>1.7069444444444444</v>
      </c>
      <c r="H9" s="7">
        <v>48</v>
      </c>
      <c r="J9" s="10" t="s">
        <v>30</v>
      </c>
      <c r="K9" s="9">
        <v>60.2</v>
      </c>
      <c r="L9" s="7">
        <v>48</v>
      </c>
    </row>
    <row r="10" spans="2:12" x14ac:dyDescent="0.2">
      <c r="B10" s="14" t="s">
        <v>15</v>
      </c>
      <c r="C10" s="36">
        <v>2.0215277777777776</v>
      </c>
      <c r="D10" s="15">
        <v>47</v>
      </c>
      <c r="F10" s="14" t="s">
        <v>31</v>
      </c>
      <c r="G10" s="58">
        <v>1.7250000000000001</v>
      </c>
      <c r="H10" s="15">
        <v>47</v>
      </c>
      <c r="J10" s="14" t="s">
        <v>31</v>
      </c>
      <c r="K10" s="9">
        <v>58.98</v>
      </c>
      <c r="L10" s="7">
        <v>47</v>
      </c>
    </row>
    <row r="11" spans="2:12" ht="13.5" thickBot="1" x14ac:dyDescent="0.25">
      <c r="B11" s="10" t="s">
        <v>103</v>
      </c>
      <c r="C11" s="36">
        <v>2.0826388888888889</v>
      </c>
      <c r="D11" s="7">
        <v>46</v>
      </c>
      <c r="F11" s="11" t="s">
        <v>63</v>
      </c>
      <c r="G11" s="37">
        <v>1.8319444444444444</v>
      </c>
      <c r="H11" s="8">
        <v>46</v>
      </c>
      <c r="J11" s="10" t="s">
        <v>106</v>
      </c>
      <c r="K11" s="9">
        <v>57.75</v>
      </c>
      <c r="L11" s="7">
        <v>46</v>
      </c>
    </row>
    <row r="12" spans="2:12" x14ac:dyDescent="0.2">
      <c r="B12" s="14" t="s">
        <v>23</v>
      </c>
      <c r="C12" s="36">
        <v>2.1270833333333332</v>
      </c>
      <c r="D12" s="15">
        <v>45</v>
      </c>
      <c r="J12" s="14" t="s">
        <v>25</v>
      </c>
      <c r="K12" s="9">
        <v>56.19</v>
      </c>
      <c r="L12" s="7">
        <v>45</v>
      </c>
    </row>
    <row r="13" spans="2:12" ht="13.5" thickBot="1" x14ac:dyDescent="0.25">
      <c r="B13" s="11" t="s">
        <v>104</v>
      </c>
      <c r="C13" s="37">
        <v>2.1701388888888888</v>
      </c>
      <c r="D13" s="8">
        <v>44</v>
      </c>
      <c r="J13" s="14" t="s">
        <v>15</v>
      </c>
      <c r="K13" s="9">
        <v>55.34</v>
      </c>
      <c r="L13" s="7">
        <v>44</v>
      </c>
    </row>
    <row r="14" spans="2:12" x14ac:dyDescent="0.2">
      <c r="J14" s="14" t="s">
        <v>104</v>
      </c>
      <c r="K14" s="9">
        <v>55.13</v>
      </c>
      <c r="L14" s="7">
        <v>43</v>
      </c>
    </row>
    <row r="15" spans="2:12" x14ac:dyDescent="0.2">
      <c r="J15" s="14" t="s">
        <v>63</v>
      </c>
      <c r="K15" s="9">
        <v>53.67</v>
      </c>
      <c r="L15" s="7">
        <v>42</v>
      </c>
    </row>
    <row r="16" spans="2:12" x14ac:dyDescent="0.2">
      <c r="J16" s="14" t="s">
        <v>102</v>
      </c>
      <c r="K16" s="9">
        <v>52.73</v>
      </c>
      <c r="L16" s="7">
        <v>41</v>
      </c>
    </row>
    <row r="17" spans="10:12" x14ac:dyDescent="0.2">
      <c r="J17" s="14" t="s">
        <v>103</v>
      </c>
      <c r="K17" s="9">
        <v>51.7</v>
      </c>
      <c r="L17" s="7">
        <v>40</v>
      </c>
    </row>
    <row r="18" spans="10:12" ht="13.5" thickBot="1" x14ac:dyDescent="0.25">
      <c r="J18" s="11" t="s">
        <v>23</v>
      </c>
      <c r="K18" s="13">
        <v>44.9</v>
      </c>
      <c r="L18" s="8">
        <v>39</v>
      </c>
    </row>
  </sheetData>
  <sortState xmlns:xlrd2="http://schemas.microsoft.com/office/spreadsheetml/2017/richdata2" ref="J7:K18">
    <sortCondition descending="1" ref="K7:K18"/>
  </sortState>
  <mergeCells count="5">
    <mergeCell ref="F2:H2"/>
    <mergeCell ref="F3:H3"/>
    <mergeCell ref="B5:D5"/>
    <mergeCell ref="F5:H5"/>
    <mergeCell ref="J5:L5"/>
  </mergeCells>
  <pageMargins left="0.75" right="0.75" top="1" bottom="1" header="0.5" footer="0.5"/>
  <pageSetup paperSize="9" scale="5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L59"/>
  <sheetViews>
    <sheetView workbookViewId="0">
      <selection activeCell="BC132" sqref="BC132"/>
    </sheetView>
  </sheetViews>
  <sheetFormatPr defaultRowHeight="12.75" x14ac:dyDescent="0.2"/>
  <cols>
    <col min="2" max="2" width="19.5703125" bestFit="1" customWidth="1"/>
    <col min="3" max="3" width="13.85546875" style="4" bestFit="1" customWidth="1"/>
    <col min="6" max="6" width="19.28515625" customWidth="1"/>
    <col min="10" max="10" width="19.28515625" bestFit="1" customWidth="1"/>
  </cols>
  <sheetData>
    <row r="1" spans="2:12" ht="13.5" thickBot="1" x14ac:dyDescent="0.25"/>
    <row r="2" spans="2:12" ht="15.75" x14ac:dyDescent="0.25">
      <c r="B2" s="1"/>
      <c r="C2" s="1"/>
      <c r="D2" s="1"/>
      <c r="E2" s="5"/>
      <c r="F2" s="117" t="s">
        <v>37</v>
      </c>
      <c r="G2" s="118"/>
      <c r="H2" s="119"/>
    </row>
    <row r="3" spans="2:12" ht="16.5" thickBot="1" x14ac:dyDescent="0.3">
      <c r="B3" s="2"/>
      <c r="C3" s="2"/>
      <c r="D3" s="2"/>
      <c r="E3" s="3"/>
      <c r="F3" s="120">
        <v>46082</v>
      </c>
      <c r="G3" s="121"/>
      <c r="H3" s="122"/>
    </row>
    <row r="4" spans="2:12" ht="13.5" thickBot="1" x14ac:dyDescent="0.25"/>
    <row r="5" spans="2:12" ht="13.5" thickBot="1" x14ac:dyDescent="0.25">
      <c r="B5" s="123" t="s">
        <v>9</v>
      </c>
      <c r="C5" s="124"/>
      <c r="D5" s="125"/>
      <c r="F5" s="123" t="s">
        <v>8</v>
      </c>
      <c r="G5" s="124"/>
      <c r="H5" s="125"/>
      <c r="J5" s="123" t="s">
        <v>3</v>
      </c>
      <c r="K5" s="124"/>
      <c r="L5" s="125"/>
    </row>
    <row r="6" spans="2:12" ht="13.5" thickBot="1" x14ac:dyDescent="0.25">
      <c r="B6" s="64" t="s">
        <v>4</v>
      </c>
      <c r="C6" s="67" t="s">
        <v>1</v>
      </c>
      <c r="D6" s="63" t="s">
        <v>2</v>
      </c>
      <c r="F6" s="64" t="s">
        <v>4</v>
      </c>
      <c r="G6" s="67" t="s">
        <v>1</v>
      </c>
      <c r="H6" s="63" t="s">
        <v>2</v>
      </c>
      <c r="J6" s="64" t="s">
        <v>4</v>
      </c>
      <c r="K6" s="65" t="s">
        <v>5</v>
      </c>
      <c r="L6" s="63" t="s">
        <v>2</v>
      </c>
    </row>
    <row r="7" spans="2:12" x14ac:dyDescent="0.2">
      <c r="B7" s="10" t="s">
        <v>107</v>
      </c>
      <c r="C7" s="49">
        <v>3.2106481481481479E-2</v>
      </c>
      <c r="D7" s="7">
        <v>50</v>
      </c>
      <c r="F7" s="10" t="s">
        <v>32</v>
      </c>
      <c r="G7" s="49">
        <v>2.71875E-2</v>
      </c>
      <c r="H7" s="7">
        <v>50</v>
      </c>
      <c r="J7" s="10" t="s">
        <v>58</v>
      </c>
      <c r="K7" s="25">
        <v>86.82</v>
      </c>
      <c r="L7" s="6">
        <v>50</v>
      </c>
    </row>
    <row r="8" spans="2:12" x14ac:dyDescent="0.2">
      <c r="B8" s="10" t="s">
        <v>108</v>
      </c>
      <c r="C8" s="49">
        <v>3.622685185185185E-2</v>
      </c>
      <c r="D8" s="7">
        <v>49</v>
      </c>
      <c r="F8" s="10" t="s">
        <v>57</v>
      </c>
      <c r="G8" s="49">
        <v>2.7291666666666665E-2</v>
      </c>
      <c r="H8" s="7">
        <v>49</v>
      </c>
      <c r="J8" s="10" t="s">
        <v>57</v>
      </c>
      <c r="K8" s="25">
        <v>82.99</v>
      </c>
      <c r="L8" s="30">
        <v>49</v>
      </c>
    </row>
    <row r="9" spans="2:12" x14ac:dyDescent="0.2">
      <c r="B9" s="10" t="s">
        <v>19</v>
      </c>
      <c r="C9" s="49">
        <v>3.8101851851851852E-2</v>
      </c>
      <c r="D9" s="7">
        <v>48</v>
      </c>
      <c r="F9" s="10" t="s">
        <v>120</v>
      </c>
      <c r="G9" s="49">
        <v>2.8101851851851854E-2</v>
      </c>
      <c r="H9" s="7">
        <v>48</v>
      </c>
      <c r="J9" s="10" t="s">
        <v>32</v>
      </c>
      <c r="K9" s="25">
        <v>82.05</v>
      </c>
      <c r="L9" s="30">
        <v>48</v>
      </c>
    </row>
    <row r="10" spans="2:12" x14ac:dyDescent="0.2">
      <c r="B10" s="10" t="s">
        <v>207</v>
      </c>
      <c r="C10" s="49">
        <v>3.8854166666666669E-2</v>
      </c>
      <c r="D10" s="7">
        <v>47</v>
      </c>
      <c r="F10" s="10" t="s">
        <v>58</v>
      </c>
      <c r="G10" s="49">
        <v>2.8715277777777777E-2</v>
      </c>
      <c r="H10" s="7">
        <v>47</v>
      </c>
      <c r="J10" s="10" t="s">
        <v>33</v>
      </c>
      <c r="K10" s="25">
        <v>81.61</v>
      </c>
      <c r="L10" s="30">
        <v>47</v>
      </c>
    </row>
    <row r="11" spans="2:12" x14ac:dyDescent="0.2">
      <c r="B11" s="10" t="s">
        <v>40</v>
      </c>
      <c r="C11" s="49">
        <v>3.9108796296296294E-2</v>
      </c>
      <c r="D11" s="7">
        <v>46</v>
      </c>
      <c r="F11" s="10" t="s">
        <v>105</v>
      </c>
      <c r="G11" s="49">
        <v>2.914351851851852E-2</v>
      </c>
      <c r="H11" s="7">
        <v>46</v>
      </c>
      <c r="J11" s="10" t="s">
        <v>124</v>
      </c>
      <c r="K11" s="25">
        <v>78.53</v>
      </c>
      <c r="L11" s="30">
        <v>46</v>
      </c>
    </row>
    <row r="12" spans="2:12" x14ac:dyDescent="0.2">
      <c r="B12" s="10" t="s">
        <v>15</v>
      </c>
      <c r="C12" s="49">
        <v>3.9953703703703707E-2</v>
      </c>
      <c r="D12" s="7">
        <v>45</v>
      </c>
      <c r="F12" s="10" t="s">
        <v>33</v>
      </c>
      <c r="G12" s="49">
        <v>2.931712962962963E-2</v>
      </c>
      <c r="H12" s="7">
        <v>45</v>
      </c>
      <c r="J12" s="10" t="s">
        <v>105</v>
      </c>
      <c r="K12" s="25">
        <v>77.13</v>
      </c>
      <c r="L12" s="30">
        <v>45</v>
      </c>
    </row>
    <row r="13" spans="2:12" x14ac:dyDescent="0.2">
      <c r="B13" s="10" t="s">
        <v>109</v>
      </c>
      <c r="C13" s="49">
        <v>4.1828703703703701E-2</v>
      </c>
      <c r="D13" s="7">
        <v>44</v>
      </c>
      <c r="F13" s="10" t="s">
        <v>121</v>
      </c>
      <c r="G13" s="49">
        <v>2.9525462962962962E-2</v>
      </c>
      <c r="H13" s="7">
        <v>44</v>
      </c>
      <c r="J13" s="10" t="s">
        <v>120</v>
      </c>
      <c r="K13" s="25">
        <v>75.489999999999995</v>
      </c>
      <c r="L13" s="30">
        <v>44</v>
      </c>
    </row>
    <row r="14" spans="2:12" x14ac:dyDescent="0.2">
      <c r="B14" s="10" t="s">
        <v>23</v>
      </c>
      <c r="C14" s="49">
        <v>4.2696759259259261E-2</v>
      </c>
      <c r="D14" s="7">
        <v>43</v>
      </c>
      <c r="F14" s="10" t="s">
        <v>122</v>
      </c>
      <c r="G14" s="49">
        <v>3.138888888888889E-2</v>
      </c>
      <c r="H14" s="7">
        <v>43</v>
      </c>
      <c r="J14" s="10" t="s">
        <v>106</v>
      </c>
      <c r="K14" s="25">
        <v>75.12</v>
      </c>
      <c r="L14" s="30">
        <v>43</v>
      </c>
    </row>
    <row r="15" spans="2:12" x14ac:dyDescent="0.2">
      <c r="B15" s="10" t="s">
        <v>110</v>
      </c>
      <c r="C15" s="49">
        <v>4.3217592592592592E-2</v>
      </c>
      <c r="D15" s="7">
        <v>42</v>
      </c>
      <c r="F15" s="10" t="s">
        <v>106</v>
      </c>
      <c r="G15" s="49">
        <v>3.2372685185185185E-2</v>
      </c>
      <c r="H15" s="7">
        <v>42</v>
      </c>
      <c r="J15" s="10" t="s">
        <v>126</v>
      </c>
      <c r="K15" s="25">
        <v>74.819999999999993</v>
      </c>
      <c r="L15" s="30">
        <v>42</v>
      </c>
    </row>
    <row r="16" spans="2:12" x14ac:dyDescent="0.2">
      <c r="B16" s="10" t="s">
        <v>111</v>
      </c>
      <c r="C16" s="49">
        <v>4.7060185185185184E-2</v>
      </c>
      <c r="D16" s="7">
        <v>41</v>
      </c>
      <c r="F16" s="10" t="s">
        <v>123</v>
      </c>
      <c r="G16" s="49">
        <v>3.2523148148148148E-2</v>
      </c>
      <c r="H16" s="7">
        <v>41</v>
      </c>
      <c r="J16" s="10" t="s">
        <v>109</v>
      </c>
      <c r="K16" s="25">
        <v>74.709999999999994</v>
      </c>
      <c r="L16" s="30">
        <v>41</v>
      </c>
    </row>
    <row r="17" spans="2:12" x14ac:dyDescent="0.2">
      <c r="B17" s="10" t="s">
        <v>112</v>
      </c>
      <c r="C17" s="49">
        <v>4.7094907407407405E-2</v>
      </c>
      <c r="D17" s="7">
        <v>40</v>
      </c>
      <c r="F17" s="10" t="s">
        <v>124</v>
      </c>
      <c r="G17" s="49">
        <v>3.2569444444444443E-2</v>
      </c>
      <c r="H17" s="7">
        <v>40</v>
      </c>
      <c r="J17" s="10" t="s">
        <v>107</v>
      </c>
      <c r="K17" s="25">
        <v>74.34</v>
      </c>
      <c r="L17" s="30">
        <v>40</v>
      </c>
    </row>
    <row r="18" spans="2:12" x14ac:dyDescent="0.2">
      <c r="B18" s="10" t="s">
        <v>113</v>
      </c>
      <c r="C18" s="49">
        <v>4.7951388888888891E-2</v>
      </c>
      <c r="D18" s="7">
        <v>39</v>
      </c>
      <c r="F18" s="10" t="s">
        <v>125</v>
      </c>
      <c r="G18" s="49">
        <v>3.3275462962962965E-2</v>
      </c>
      <c r="H18" s="7">
        <v>39</v>
      </c>
      <c r="J18" s="10" t="s">
        <v>207</v>
      </c>
      <c r="K18" s="25">
        <v>74.08</v>
      </c>
      <c r="L18" s="30">
        <v>39</v>
      </c>
    </row>
    <row r="19" spans="2:12" x14ac:dyDescent="0.2">
      <c r="B19" s="10" t="s">
        <v>43</v>
      </c>
      <c r="C19" s="49">
        <v>4.8194444444444443E-2</v>
      </c>
      <c r="D19" s="7">
        <v>38</v>
      </c>
      <c r="F19" s="10" t="s">
        <v>126</v>
      </c>
      <c r="G19" s="49">
        <v>3.4479166666666665E-2</v>
      </c>
      <c r="H19" s="7">
        <v>38</v>
      </c>
      <c r="J19" s="10" t="s">
        <v>129</v>
      </c>
      <c r="K19" s="25">
        <v>73.14</v>
      </c>
      <c r="L19" s="30">
        <v>38</v>
      </c>
    </row>
    <row r="20" spans="2:12" x14ac:dyDescent="0.2">
      <c r="B20" s="10" t="s">
        <v>114</v>
      </c>
      <c r="C20" s="49">
        <v>5.0405092592592592E-2</v>
      </c>
      <c r="D20" s="7">
        <v>37</v>
      </c>
      <c r="F20" s="10" t="s">
        <v>127</v>
      </c>
      <c r="G20" s="49">
        <v>3.4652777777777775E-2</v>
      </c>
      <c r="H20" s="7">
        <v>37</v>
      </c>
      <c r="J20" s="10" t="s">
        <v>108</v>
      </c>
      <c r="K20" s="25">
        <v>72.8</v>
      </c>
      <c r="L20" s="30">
        <v>37</v>
      </c>
    </row>
    <row r="21" spans="2:12" x14ac:dyDescent="0.2">
      <c r="B21" s="10" t="s">
        <v>115</v>
      </c>
      <c r="C21" s="49">
        <v>5.1423611111111114E-2</v>
      </c>
      <c r="D21" s="7">
        <v>36</v>
      </c>
      <c r="F21" s="10" t="s">
        <v>128</v>
      </c>
      <c r="G21" s="49">
        <v>3.4814814814814812E-2</v>
      </c>
      <c r="H21" s="7">
        <v>36</v>
      </c>
      <c r="J21" s="10" t="s">
        <v>121</v>
      </c>
      <c r="K21" s="25">
        <v>72.58</v>
      </c>
      <c r="L21" s="30">
        <v>36</v>
      </c>
    </row>
    <row r="22" spans="2:12" x14ac:dyDescent="0.2">
      <c r="B22" s="10" t="s">
        <v>116</v>
      </c>
      <c r="C22" s="49">
        <v>5.3113425925925925E-2</v>
      </c>
      <c r="D22" s="7">
        <v>35</v>
      </c>
      <c r="F22" s="10" t="s">
        <v>129</v>
      </c>
      <c r="G22" s="49">
        <v>3.6215277777777777E-2</v>
      </c>
      <c r="H22" s="7">
        <v>35</v>
      </c>
      <c r="J22" s="10" t="s">
        <v>40</v>
      </c>
      <c r="K22" s="25">
        <v>71.709999999999994</v>
      </c>
      <c r="L22" s="30">
        <v>35</v>
      </c>
    </row>
    <row r="23" spans="2:12" x14ac:dyDescent="0.2">
      <c r="B23" s="10" t="s">
        <v>117</v>
      </c>
      <c r="C23" s="49">
        <v>5.5659722222222222E-2</v>
      </c>
      <c r="D23" s="7">
        <v>34</v>
      </c>
      <c r="F23" s="10" t="s">
        <v>130</v>
      </c>
      <c r="G23" s="49">
        <v>3.6840277777777777E-2</v>
      </c>
      <c r="H23" s="7">
        <v>34</v>
      </c>
      <c r="J23" s="10" t="s">
        <v>15</v>
      </c>
      <c r="K23" s="25">
        <v>71.11</v>
      </c>
      <c r="L23" s="30">
        <v>34</v>
      </c>
    </row>
    <row r="24" spans="2:12" x14ac:dyDescent="0.2">
      <c r="B24" s="10" t="s">
        <v>118</v>
      </c>
      <c r="C24" s="49">
        <v>5.5671296296296295E-2</v>
      </c>
      <c r="D24" s="7">
        <v>33</v>
      </c>
      <c r="F24" s="10" t="s">
        <v>131</v>
      </c>
      <c r="G24" s="49">
        <v>3.7592592592592594E-2</v>
      </c>
      <c r="H24" s="7">
        <v>33</v>
      </c>
      <c r="J24" s="10" t="s">
        <v>125</v>
      </c>
      <c r="K24" s="25">
        <v>69.66</v>
      </c>
      <c r="L24" s="30">
        <v>33</v>
      </c>
    </row>
    <row r="25" spans="2:12" ht="13.5" thickBot="1" x14ac:dyDescent="0.25">
      <c r="B25" s="11" t="s">
        <v>119</v>
      </c>
      <c r="C25" s="50">
        <v>5.9259259259259262E-2</v>
      </c>
      <c r="D25" s="8">
        <v>32</v>
      </c>
      <c r="F25" s="10" t="s">
        <v>132</v>
      </c>
      <c r="G25" s="49">
        <v>3.7777777777777778E-2</v>
      </c>
      <c r="H25" s="7">
        <v>32</v>
      </c>
      <c r="J25" s="10" t="s">
        <v>134</v>
      </c>
      <c r="K25" s="9">
        <v>69.02</v>
      </c>
      <c r="L25" s="30">
        <v>32</v>
      </c>
    </row>
    <row r="26" spans="2:12" x14ac:dyDescent="0.2">
      <c r="F26" s="10" t="s">
        <v>133</v>
      </c>
      <c r="G26" s="49">
        <v>3.875E-2</v>
      </c>
      <c r="H26" s="7">
        <v>31</v>
      </c>
      <c r="J26" s="10" t="s">
        <v>19</v>
      </c>
      <c r="K26" s="25">
        <v>68.47</v>
      </c>
      <c r="L26" s="30">
        <v>31</v>
      </c>
    </row>
    <row r="27" spans="2:12" x14ac:dyDescent="0.2">
      <c r="F27" s="10" t="s">
        <v>134</v>
      </c>
      <c r="G27" s="49">
        <v>3.9074074074074074E-2</v>
      </c>
      <c r="H27" s="7">
        <v>30</v>
      </c>
      <c r="J27" s="10" t="s">
        <v>123</v>
      </c>
      <c r="K27" s="25">
        <v>68.08</v>
      </c>
      <c r="L27" s="30">
        <v>30</v>
      </c>
    </row>
    <row r="28" spans="2:12" x14ac:dyDescent="0.2">
      <c r="F28" s="10" t="s">
        <v>135</v>
      </c>
      <c r="G28" s="49">
        <v>4.0011574074074074E-2</v>
      </c>
      <c r="H28" s="7">
        <v>30</v>
      </c>
      <c r="J28" s="10" t="s">
        <v>122</v>
      </c>
      <c r="K28" s="25">
        <v>67.98</v>
      </c>
      <c r="L28" s="30">
        <v>30</v>
      </c>
    </row>
    <row r="29" spans="2:12" x14ac:dyDescent="0.2">
      <c r="F29" s="10" t="s">
        <v>63</v>
      </c>
      <c r="G29" s="49">
        <v>4.0416666666666663E-2</v>
      </c>
      <c r="H29" s="7">
        <v>30</v>
      </c>
      <c r="J29" s="10" t="s">
        <v>139</v>
      </c>
      <c r="K29" s="25">
        <v>67.95</v>
      </c>
      <c r="L29" s="30">
        <v>30</v>
      </c>
    </row>
    <row r="30" spans="2:12" x14ac:dyDescent="0.2">
      <c r="F30" s="10" t="s">
        <v>136</v>
      </c>
      <c r="G30" s="49">
        <v>4.08912037037037E-2</v>
      </c>
      <c r="H30" s="7">
        <v>30</v>
      </c>
      <c r="J30" s="10" t="s">
        <v>113</v>
      </c>
      <c r="K30" s="25">
        <v>66.12</v>
      </c>
      <c r="L30" s="30">
        <v>30</v>
      </c>
    </row>
    <row r="31" spans="2:12" x14ac:dyDescent="0.2">
      <c r="F31" s="10" t="s">
        <v>137</v>
      </c>
      <c r="G31" s="49">
        <v>4.144675925925926E-2</v>
      </c>
      <c r="H31" s="7">
        <v>30</v>
      </c>
      <c r="J31" s="10" t="s">
        <v>111</v>
      </c>
      <c r="K31" s="25">
        <v>65.47</v>
      </c>
      <c r="L31" s="30">
        <v>30</v>
      </c>
    </row>
    <row r="32" spans="2:12" x14ac:dyDescent="0.2">
      <c r="F32" s="10" t="s">
        <v>138</v>
      </c>
      <c r="G32" s="49">
        <v>4.1909722222222223E-2</v>
      </c>
      <c r="H32" s="7">
        <v>30</v>
      </c>
      <c r="J32" s="10" t="s">
        <v>112</v>
      </c>
      <c r="K32" s="25">
        <v>64.52</v>
      </c>
      <c r="L32" s="30">
        <v>30</v>
      </c>
    </row>
    <row r="33" spans="6:12" x14ac:dyDescent="0.2">
      <c r="F33" s="10" t="s">
        <v>139</v>
      </c>
      <c r="G33" s="49">
        <v>4.2476851851851849E-2</v>
      </c>
      <c r="H33" s="7">
        <v>30</v>
      </c>
      <c r="J33" s="10" t="s">
        <v>117</v>
      </c>
      <c r="K33" s="25">
        <v>64.430000000000007</v>
      </c>
      <c r="L33" s="30">
        <v>30</v>
      </c>
    </row>
    <row r="34" spans="6:12" x14ac:dyDescent="0.2">
      <c r="F34" s="10" t="s">
        <v>140</v>
      </c>
      <c r="G34" s="49">
        <v>4.2731481481481481E-2</v>
      </c>
      <c r="H34" s="7">
        <v>30</v>
      </c>
      <c r="J34" s="10" t="s">
        <v>132</v>
      </c>
      <c r="K34" s="9">
        <v>63.85</v>
      </c>
      <c r="L34" s="30">
        <v>30</v>
      </c>
    </row>
    <row r="35" spans="6:12" x14ac:dyDescent="0.2">
      <c r="F35" s="10" t="s">
        <v>141</v>
      </c>
      <c r="G35" s="49">
        <v>4.4421296296296299E-2</v>
      </c>
      <c r="H35" s="7">
        <v>30</v>
      </c>
      <c r="J35" s="10" t="s">
        <v>141</v>
      </c>
      <c r="K35" s="25">
        <v>63.01</v>
      </c>
      <c r="L35" s="30">
        <v>30</v>
      </c>
    </row>
    <row r="36" spans="6:12" x14ac:dyDescent="0.2">
      <c r="F36" s="10" t="s">
        <v>142</v>
      </c>
      <c r="G36" s="49">
        <v>4.9675925925925929E-2</v>
      </c>
      <c r="H36" s="7">
        <v>30</v>
      </c>
      <c r="J36" s="10" t="s">
        <v>137</v>
      </c>
      <c r="K36" s="25">
        <v>62.24</v>
      </c>
      <c r="L36" s="30">
        <v>30</v>
      </c>
    </row>
    <row r="37" spans="6:12" x14ac:dyDescent="0.2">
      <c r="F37" s="10" t="s">
        <v>143</v>
      </c>
      <c r="G37" s="49">
        <v>4.9699074074074076E-2</v>
      </c>
      <c r="H37" s="7">
        <v>30</v>
      </c>
      <c r="J37" s="10" t="s">
        <v>63</v>
      </c>
      <c r="K37" s="25">
        <v>62.21</v>
      </c>
      <c r="L37" s="30">
        <v>30</v>
      </c>
    </row>
    <row r="38" spans="6:12" x14ac:dyDescent="0.2">
      <c r="F38" s="10" t="s">
        <v>144</v>
      </c>
      <c r="G38" s="49">
        <v>4.9965277777777775E-2</v>
      </c>
      <c r="H38" s="7">
        <v>30</v>
      </c>
      <c r="J38" s="10" t="s">
        <v>136</v>
      </c>
      <c r="K38" s="25">
        <v>62.01</v>
      </c>
      <c r="L38" s="30">
        <v>30</v>
      </c>
    </row>
    <row r="39" spans="6:12" x14ac:dyDescent="0.2">
      <c r="F39" s="10" t="s">
        <v>145</v>
      </c>
      <c r="G39" s="49">
        <v>5.0486111111111114E-2</v>
      </c>
      <c r="H39" s="7">
        <v>30</v>
      </c>
      <c r="J39" s="10" t="s">
        <v>127</v>
      </c>
      <c r="K39" s="25">
        <v>61.36</v>
      </c>
      <c r="L39" s="30">
        <v>30</v>
      </c>
    </row>
    <row r="40" spans="6:12" ht="13.5" thickBot="1" x14ac:dyDescent="0.25">
      <c r="F40" s="11" t="s">
        <v>146</v>
      </c>
      <c r="G40" s="51">
        <v>5.1759259259259262E-2</v>
      </c>
      <c r="H40" s="8">
        <v>30</v>
      </c>
      <c r="J40" s="10" t="s">
        <v>128</v>
      </c>
      <c r="K40" s="25">
        <v>60.91</v>
      </c>
      <c r="L40" s="30">
        <v>30</v>
      </c>
    </row>
    <row r="41" spans="6:12" x14ac:dyDescent="0.2">
      <c r="J41" s="10" t="s">
        <v>138</v>
      </c>
      <c r="K41" s="9">
        <v>59.99</v>
      </c>
      <c r="L41" s="30">
        <v>30</v>
      </c>
    </row>
    <row r="42" spans="6:12" x14ac:dyDescent="0.2">
      <c r="J42" s="10" t="s">
        <v>110</v>
      </c>
      <c r="K42" s="25">
        <v>59.76</v>
      </c>
      <c r="L42" s="30">
        <v>30</v>
      </c>
    </row>
    <row r="43" spans="6:12" x14ac:dyDescent="0.2">
      <c r="J43" s="10" t="s">
        <v>130</v>
      </c>
      <c r="K43" s="25">
        <v>58.47</v>
      </c>
      <c r="L43" s="30">
        <v>30</v>
      </c>
    </row>
    <row r="44" spans="6:12" x14ac:dyDescent="0.2">
      <c r="J44" s="10" t="s">
        <v>140</v>
      </c>
      <c r="K44" s="25">
        <v>57.38</v>
      </c>
      <c r="L44" s="30">
        <v>30</v>
      </c>
    </row>
    <row r="45" spans="6:12" x14ac:dyDescent="0.2">
      <c r="J45" s="10" t="s">
        <v>145</v>
      </c>
      <c r="K45" s="25">
        <v>57.17</v>
      </c>
      <c r="L45" s="30">
        <v>30</v>
      </c>
    </row>
    <row r="46" spans="6:12" x14ac:dyDescent="0.2">
      <c r="J46" s="10" t="s">
        <v>131</v>
      </c>
      <c r="K46" s="25">
        <v>57.01</v>
      </c>
      <c r="L46" s="30">
        <v>30</v>
      </c>
    </row>
    <row r="47" spans="6:12" x14ac:dyDescent="0.2">
      <c r="J47" s="10" t="s">
        <v>23</v>
      </c>
      <c r="K47" s="25">
        <v>56.81</v>
      </c>
      <c r="L47" s="30">
        <v>30</v>
      </c>
    </row>
    <row r="48" spans="6:12" x14ac:dyDescent="0.2">
      <c r="J48" s="10" t="s">
        <v>43</v>
      </c>
      <c r="K48" s="9">
        <v>56.74</v>
      </c>
      <c r="L48" s="30">
        <v>30</v>
      </c>
    </row>
    <row r="49" spans="10:12" x14ac:dyDescent="0.2">
      <c r="J49" s="10" t="s">
        <v>133</v>
      </c>
      <c r="K49" s="25">
        <v>56.3</v>
      </c>
      <c r="L49" s="30">
        <v>30</v>
      </c>
    </row>
    <row r="50" spans="10:12" x14ac:dyDescent="0.2">
      <c r="J50" s="10" t="s">
        <v>119</v>
      </c>
      <c r="K50" s="25">
        <v>55.1</v>
      </c>
      <c r="L50" s="30">
        <v>30</v>
      </c>
    </row>
    <row r="51" spans="10:12" x14ac:dyDescent="0.2">
      <c r="J51" s="10" t="s">
        <v>142</v>
      </c>
      <c r="K51" s="25">
        <v>53.32</v>
      </c>
      <c r="L51" s="30">
        <v>30</v>
      </c>
    </row>
    <row r="52" spans="10:12" x14ac:dyDescent="0.2">
      <c r="J52" s="10" t="s">
        <v>135</v>
      </c>
      <c r="K52" s="25">
        <v>52.81</v>
      </c>
      <c r="L52" s="30">
        <v>30</v>
      </c>
    </row>
    <row r="53" spans="10:12" x14ac:dyDescent="0.2">
      <c r="J53" s="10" t="s">
        <v>116</v>
      </c>
      <c r="K53" s="25">
        <v>52.8</v>
      </c>
      <c r="L53" s="30">
        <v>30</v>
      </c>
    </row>
    <row r="54" spans="10:12" x14ac:dyDescent="0.2">
      <c r="J54" s="10" t="s">
        <v>146</v>
      </c>
      <c r="K54" s="25">
        <v>52.59</v>
      </c>
      <c r="L54" s="30">
        <v>30</v>
      </c>
    </row>
    <row r="55" spans="10:12" x14ac:dyDescent="0.2">
      <c r="J55" s="10" t="s">
        <v>114</v>
      </c>
      <c r="K55" s="25">
        <v>52.32</v>
      </c>
      <c r="L55" s="30">
        <v>30</v>
      </c>
    </row>
    <row r="56" spans="10:12" x14ac:dyDescent="0.2">
      <c r="J56" s="10" t="s">
        <v>118</v>
      </c>
      <c r="K56" s="9">
        <v>51.7</v>
      </c>
      <c r="L56" s="30">
        <v>30</v>
      </c>
    </row>
    <row r="57" spans="10:12" x14ac:dyDescent="0.2">
      <c r="J57" s="10" t="s">
        <v>143</v>
      </c>
      <c r="K57" s="25">
        <v>47.76</v>
      </c>
      <c r="L57" s="30">
        <v>30</v>
      </c>
    </row>
    <row r="58" spans="10:12" x14ac:dyDescent="0.2">
      <c r="J58" s="10" t="s">
        <v>144</v>
      </c>
      <c r="K58" s="25">
        <v>47.5</v>
      </c>
      <c r="L58" s="30">
        <v>30</v>
      </c>
    </row>
    <row r="59" spans="10:12" ht="13.5" thickBot="1" x14ac:dyDescent="0.25">
      <c r="J59" s="11" t="s">
        <v>115</v>
      </c>
      <c r="K59" s="28">
        <v>46.81</v>
      </c>
      <c r="L59" s="8">
        <v>30</v>
      </c>
    </row>
  </sheetData>
  <sortState xmlns:xlrd2="http://schemas.microsoft.com/office/spreadsheetml/2017/richdata2" ref="J7:K59">
    <sortCondition descending="1" ref="K7:K59"/>
  </sortState>
  <mergeCells count="5">
    <mergeCell ref="F2:H2"/>
    <mergeCell ref="F3:H3"/>
    <mergeCell ref="B5:D5"/>
    <mergeCell ref="F5:H5"/>
    <mergeCell ref="J5:L5"/>
  </mergeCells>
  <pageMargins left="0.75" right="0.75" top="1" bottom="1" header="0.5" footer="0.5"/>
  <pageSetup paperSize="9" scale="6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L41"/>
  <sheetViews>
    <sheetView workbookViewId="0">
      <selection activeCell="BC48" sqref="BC48"/>
    </sheetView>
  </sheetViews>
  <sheetFormatPr defaultRowHeight="12.75" x14ac:dyDescent="0.2"/>
  <cols>
    <col min="2" max="2" width="19.85546875" bestFit="1" customWidth="1"/>
    <col min="3" max="3" width="13.85546875" style="4" bestFit="1" customWidth="1"/>
    <col min="6" max="6" width="19.28515625" customWidth="1"/>
    <col min="10" max="10" width="19.28515625" bestFit="1" customWidth="1"/>
  </cols>
  <sheetData>
    <row r="1" spans="2:12" ht="13.5" thickBot="1" x14ac:dyDescent="0.25"/>
    <row r="2" spans="2:12" ht="15.75" x14ac:dyDescent="0.25">
      <c r="B2" s="1"/>
      <c r="C2" s="1"/>
      <c r="D2" s="1"/>
      <c r="E2" s="5"/>
      <c r="F2" s="117" t="s">
        <v>36</v>
      </c>
      <c r="G2" s="118"/>
      <c r="H2" s="119"/>
    </row>
    <row r="3" spans="2:12" ht="16.5" thickBot="1" x14ac:dyDescent="0.3">
      <c r="B3" s="2"/>
      <c r="C3" s="2"/>
      <c r="D3" s="2"/>
      <c r="E3" s="3"/>
      <c r="F3" s="120">
        <v>46124</v>
      </c>
      <c r="G3" s="121"/>
      <c r="H3" s="122"/>
    </row>
    <row r="4" spans="2:12" ht="13.5" thickBot="1" x14ac:dyDescent="0.25"/>
    <row r="5" spans="2:12" ht="13.5" thickBot="1" x14ac:dyDescent="0.25">
      <c r="B5" s="123" t="s">
        <v>9</v>
      </c>
      <c r="C5" s="124"/>
      <c r="D5" s="125"/>
      <c r="F5" s="123" t="s">
        <v>8</v>
      </c>
      <c r="G5" s="124"/>
      <c r="H5" s="125"/>
      <c r="J5" s="123" t="s">
        <v>3</v>
      </c>
      <c r="K5" s="124"/>
      <c r="L5" s="125"/>
    </row>
    <row r="6" spans="2:12" ht="13.5" thickBot="1" x14ac:dyDescent="0.25">
      <c r="B6" s="64" t="s">
        <v>4</v>
      </c>
      <c r="C6" s="65" t="s">
        <v>1</v>
      </c>
      <c r="D6" s="63" t="s">
        <v>2</v>
      </c>
      <c r="F6" s="64" t="s">
        <v>4</v>
      </c>
      <c r="G6" s="65" t="s">
        <v>1</v>
      </c>
      <c r="H6" s="63" t="s">
        <v>2</v>
      </c>
      <c r="J6" s="64" t="s">
        <v>4</v>
      </c>
      <c r="K6" s="65" t="s">
        <v>5</v>
      </c>
      <c r="L6" s="63" t="s">
        <v>2</v>
      </c>
    </row>
    <row r="7" spans="2:12" x14ac:dyDescent="0.2">
      <c r="B7" s="10" t="s">
        <v>107</v>
      </c>
      <c r="C7" s="34" t="s">
        <v>155</v>
      </c>
      <c r="D7" s="7">
        <v>50</v>
      </c>
      <c r="F7" s="10" t="s">
        <v>57</v>
      </c>
      <c r="G7" s="36">
        <v>1.5888888888888888</v>
      </c>
      <c r="H7" s="91">
        <v>50</v>
      </c>
      <c r="J7" s="26" t="s">
        <v>57</v>
      </c>
      <c r="K7" s="9">
        <v>75.629257960084999</v>
      </c>
      <c r="L7" s="90">
        <v>50</v>
      </c>
    </row>
    <row r="8" spans="2:12" x14ac:dyDescent="0.2">
      <c r="B8" s="10" t="s">
        <v>108</v>
      </c>
      <c r="C8" s="34" t="s">
        <v>156</v>
      </c>
      <c r="D8" s="7">
        <v>49</v>
      </c>
      <c r="F8" s="10" t="s">
        <v>32</v>
      </c>
      <c r="G8" s="36">
        <v>1.6284722222222223</v>
      </c>
      <c r="H8" s="91">
        <v>49</v>
      </c>
      <c r="J8" s="27" t="s">
        <v>32</v>
      </c>
      <c r="K8" s="9">
        <v>72.690043742621299</v>
      </c>
      <c r="L8" s="91">
        <v>49</v>
      </c>
    </row>
    <row r="9" spans="2:12" x14ac:dyDescent="0.2">
      <c r="B9" s="10" t="s">
        <v>39</v>
      </c>
      <c r="C9" s="34" t="s">
        <v>157</v>
      </c>
      <c r="D9" s="7">
        <v>48</v>
      </c>
      <c r="F9" s="10" t="s">
        <v>120</v>
      </c>
      <c r="G9" s="36">
        <v>1.6708333333333334</v>
      </c>
      <c r="H9" s="91">
        <v>48</v>
      </c>
      <c r="J9" s="27" t="s">
        <v>30</v>
      </c>
      <c r="K9" s="9">
        <v>70.441118539939794</v>
      </c>
      <c r="L9" s="91">
        <v>48</v>
      </c>
    </row>
    <row r="10" spans="2:12" x14ac:dyDescent="0.2">
      <c r="B10" s="10" t="s">
        <v>30</v>
      </c>
      <c r="C10" s="34" t="s">
        <v>158</v>
      </c>
      <c r="D10" s="7">
        <v>47</v>
      </c>
      <c r="F10" s="10" t="s">
        <v>121</v>
      </c>
      <c r="G10" s="36">
        <v>1.7854166666666667</v>
      </c>
      <c r="H10" s="91">
        <v>47</v>
      </c>
      <c r="J10" s="27" t="s">
        <v>129</v>
      </c>
      <c r="K10" s="9">
        <v>68.642081524466093</v>
      </c>
      <c r="L10" s="91">
        <v>47</v>
      </c>
    </row>
    <row r="11" spans="2:12" x14ac:dyDescent="0.2">
      <c r="B11" s="10" t="s">
        <v>102</v>
      </c>
      <c r="C11" s="34" t="s">
        <v>159</v>
      </c>
      <c r="D11" s="7">
        <v>46</v>
      </c>
      <c r="F11" s="10" t="s">
        <v>129</v>
      </c>
      <c r="G11" s="36">
        <v>2.0444444444444443</v>
      </c>
      <c r="H11" s="91">
        <v>46</v>
      </c>
      <c r="J11" s="27" t="s">
        <v>107</v>
      </c>
      <c r="K11" s="9">
        <v>67.745210115863699</v>
      </c>
      <c r="L11" s="91">
        <v>46</v>
      </c>
    </row>
    <row r="12" spans="2:12" x14ac:dyDescent="0.2">
      <c r="B12" s="10" t="s">
        <v>207</v>
      </c>
      <c r="C12" s="34" t="s">
        <v>160</v>
      </c>
      <c r="D12" s="7">
        <v>45</v>
      </c>
      <c r="F12" s="10" t="s">
        <v>31</v>
      </c>
      <c r="G12" s="36">
        <v>2.1854166666666668</v>
      </c>
      <c r="H12" s="91">
        <v>45</v>
      </c>
      <c r="J12" s="27" t="s">
        <v>120</v>
      </c>
      <c r="K12" s="9">
        <v>67.219763060975197</v>
      </c>
      <c r="L12" s="91">
        <v>45</v>
      </c>
    </row>
    <row r="13" spans="2:12" x14ac:dyDescent="0.2">
      <c r="B13" s="10" t="s">
        <v>147</v>
      </c>
      <c r="C13" s="34" t="s">
        <v>161</v>
      </c>
      <c r="D13" s="7">
        <v>44</v>
      </c>
      <c r="F13" s="10" t="s">
        <v>63</v>
      </c>
      <c r="G13" s="36">
        <v>2.2729166666666667</v>
      </c>
      <c r="H13" s="91">
        <v>44</v>
      </c>
      <c r="J13" s="27" t="s">
        <v>108</v>
      </c>
      <c r="K13" s="9">
        <v>66.797423234345899</v>
      </c>
      <c r="L13" s="91">
        <v>44</v>
      </c>
    </row>
    <row r="14" spans="2:12" x14ac:dyDescent="0.2">
      <c r="B14" s="10" t="s">
        <v>148</v>
      </c>
      <c r="C14" s="34" t="s">
        <v>162</v>
      </c>
      <c r="D14" s="7">
        <v>43</v>
      </c>
      <c r="F14" s="10" t="s">
        <v>136</v>
      </c>
      <c r="G14" s="36">
        <v>2.2743055555555554</v>
      </c>
      <c r="H14" s="91">
        <v>43</v>
      </c>
      <c r="J14" s="27" t="s">
        <v>39</v>
      </c>
      <c r="K14" s="9">
        <v>64.303040018078306</v>
      </c>
      <c r="L14" s="91">
        <v>43</v>
      </c>
    </row>
    <row r="15" spans="2:12" x14ac:dyDescent="0.2">
      <c r="B15" s="10" t="s">
        <v>103</v>
      </c>
      <c r="C15" s="34" t="s">
        <v>163</v>
      </c>
      <c r="D15" s="7">
        <v>42</v>
      </c>
      <c r="F15" s="10" t="s">
        <v>140</v>
      </c>
      <c r="G15" s="36">
        <v>4.2870370370370371E-2</v>
      </c>
      <c r="H15" s="91">
        <v>42</v>
      </c>
      <c r="J15" s="27" t="s">
        <v>121</v>
      </c>
      <c r="K15" s="9">
        <v>63.679312405726201</v>
      </c>
      <c r="L15" s="91">
        <v>42</v>
      </c>
    </row>
    <row r="16" spans="2:12" x14ac:dyDescent="0.2">
      <c r="B16" s="10" t="s">
        <v>112</v>
      </c>
      <c r="C16" s="34" t="s">
        <v>164</v>
      </c>
      <c r="D16" s="7">
        <v>41</v>
      </c>
      <c r="F16" s="10" t="s">
        <v>174</v>
      </c>
      <c r="G16" s="36">
        <v>4.3923611111111108E-2</v>
      </c>
      <c r="H16" s="91">
        <v>41</v>
      </c>
      <c r="J16" s="27" t="s">
        <v>207</v>
      </c>
      <c r="K16" s="9">
        <v>63.285470045526601</v>
      </c>
      <c r="L16" s="91">
        <v>41</v>
      </c>
    </row>
    <row r="17" spans="2:12" x14ac:dyDescent="0.2">
      <c r="B17" s="10" t="s">
        <v>111</v>
      </c>
      <c r="C17" s="34" t="s">
        <v>165</v>
      </c>
      <c r="D17" s="7">
        <v>40</v>
      </c>
      <c r="F17" s="10" t="s">
        <v>175</v>
      </c>
      <c r="G17" s="36">
        <v>4.4340277777777777E-2</v>
      </c>
      <c r="H17" s="91">
        <v>40</v>
      </c>
      <c r="J17" s="27" t="s">
        <v>150</v>
      </c>
      <c r="K17" s="9">
        <v>63.202213049798502</v>
      </c>
      <c r="L17" s="91">
        <v>40</v>
      </c>
    </row>
    <row r="18" spans="2:12" x14ac:dyDescent="0.2">
      <c r="B18" s="10" t="s">
        <v>149</v>
      </c>
      <c r="C18" s="34" t="s">
        <v>166</v>
      </c>
      <c r="D18" s="7">
        <v>39</v>
      </c>
      <c r="F18" s="10" t="s">
        <v>176</v>
      </c>
      <c r="G18" s="36">
        <v>4.4722222222222219E-2</v>
      </c>
      <c r="H18" s="91">
        <v>39</v>
      </c>
      <c r="J18" s="27" t="s">
        <v>31</v>
      </c>
      <c r="K18" s="9">
        <v>63.0982510269329</v>
      </c>
      <c r="L18" s="91">
        <v>39</v>
      </c>
    </row>
    <row r="19" spans="2:12" x14ac:dyDescent="0.2">
      <c r="B19" s="10" t="s">
        <v>101</v>
      </c>
      <c r="C19" s="34" t="s">
        <v>167</v>
      </c>
      <c r="D19" s="7">
        <v>38</v>
      </c>
      <c r="F19" s="10" t="s">
        <v>143</v>
      </c>
      <c r="G19" s="36">
        <v>4.5231481481481484E-2</v>
      </c>
      <c r="H19" s="91">
        <v>38</v>
      </c>
      <c r="J19" s="27" t="s">
        <v>112</v>
      </c>
      <c r="K19" s="9">
        <v>60.923501873514901</v>
      </c>
      <c r="L19" s="91">
        <v>38</v>
      </c>
    </row>
    <row r="20" spans="2:12" x14ac:dyDescent="0.2">
      <c r="B20" s="10" t="s">
        <v>150</v>
      </c>
      <c r="C20" s="34" t="s">
        <v>168</v>
      </c>
      <c r="D20" s="7">
        <v>37</v>
      </c>
      <c r="F20" s="14" t="s">
        <v>142</v>
      </c>
      <c r="G20" s="58">
        <v>5.4375E-2</v>
      </c>
      <c r="H20" s="92">
        <v>37</v>
      </c>
      <c r="J20" s="27" t="s">
        <v>111</v>
      </c>
      <c r="K20" s="9">
        <v>60.5724684019725</v>
      </c>
      <c r="L20" s="91">
        <v>37</v>
      </c>
    </row>
    <row r="21" spans="2:12" ht="13.5" thickBot="1" x14ac:dyDescent="0.25">
      <c r="B21" s="10" t="s">
        <v>151</v>
      </c>
      <c r="C21" s="34" t="s">
        <v>169</v>
      </c>
      <c r="D21" s="7">
        <v>36</v>
      </c>
      <c r="F21" s="14" t="s">
        <v>177</v>
      </c>
      <c r="G21" s="58">
        <v>6.1944444444444448E-2</v>
      </c>
      <c r="H21" s="92">
        <v>36</v>
      </c>
      <c r="J21" s="27" t="s">
        <v>151</v>
      </c>
      <c r="K21" s="9">
        <v>60.570299320447802</v>
      </c>
      <c r="L21" s="91">
        <v>36</v>
      </c>
    </row>
    <row r="22" spans="2:12" ht="13.5" thickTop="1" x14ac:dyDescent="0.2">
      <c r="B22" s="10" t="s">
        <v>152</v>
      </c>
      <c r="C22" s="34" t="s">
        <v>170</v>
      </c>
      <c r="D22" s="7">
        <v>35</v>
      </c>
      <c r="F22" s="109"/>
      <c r="G22" s="109"/>
      <c r="H22" s="109"/>
      <c r="J22" s="27" t="s">
        <v>136</v>
      </c>
      <c r="K22" s="9">
        <v>59.095194251149103</v>
      </c>
      <c r="L22" s="91">
        <v>35</v>
      </c>
    </row>
    <row r="23" spans="2:12" x14ac:dyDescent="0.2">
      <c r="B23" s="10" t="s">
        <v>153</v>
      </c>
      <c r="C23" s="34" t="s">
        <v>171</v>
      </c>
      <c r="D23" s="7">
        <v>34</v>
      </c>
      <c r="J23" s="10" t="s">
        <v>102</v>
      </c>
      <c r="K23" s="9">
        <v>58.971128772208097</v>
      </c>
      <c r="L23" s="91">
        <v>34</v>
      </c>
    </row>
    <row r="24" spans="2:12" x14ac:dyDescent="0.2">
      <c r="B24" s="10" t="s">
        <v>154</v>
      </c>
      <c r="C24" s="34" t="s">
        <v>172</v>
      </c>
      <c r="D24" s="7">
        <v>33</v>
      </c>
      <c r="J24" s="27" t="s">
        <v>63</v>
      </c>
      <c r="K24" s="9">
        <v>58.631206978533001</v>
      </c>
      <c r="L24" s="91">
        <v>33</v>
      </c>
    </row>
    <row r="25" spans="2:12" ht="13.5" thickBot="1" x14ac:dyDescent="0.25">
      <c r="B25" s="11" t="s">
        <v>114</v>
      </c>
      <c r="C25" s="35" t="s">
        <v>173</v>
      </c>
      <c r="D25" s="8">
        <v>32</v>
      </c>
      <c r="J25" s="27" t="s">
        <v>103</v>
      </c>
      <c r="K25" s="9">
        <v>56.976311003002202</v>
      </c>
      <c r="L25" s="91">
        <v>32</v>
      </c>
    </row>
    <row r="26" spans="2:12" x14ac:dyDescent="0.2">
      <c r="J26" s="27" t="s">
        <v>175</v>
      </c>
      <c r="K26" s="9">
        <v>56.811245114179997</v>
      </c>
      <c r="L26" s="91">
        <v>31</v>
      </c>
    </row>
    <row r="27" spans="2:12" x14ac:dyDescent="0.2">
      <c r="J27" s="27" t="s">
        <v>176</v>
      </c>
      <c r="K27" s="9">
        <v>54.7146280627965</v>
      </c>
      <c r="L27" s="91">
        <v>30</v>
      </c>
    </row>
    <row r="28" spans="2:12" x14ac:dyDescent="0.2">
      <c r="J28" s="27" t="s">
        <v>101</v>
      </c>
      <c r="K28" s="9">
        <v>54.231861111131003</v>
      </c>
      <c r="L28" s="91">
        <v>30</v>
      </c>
    </row>
    <row r="29" spans="2:12" x14ac:dyDescent="0.2">
      <c r="J29" s="27" t="s">
        <v>147</v>
      </c>
      <c r="K29" s="9">
        <v>54.22292456468</v>
      </c>
      <c r="L29" s="91">
        <v>30</v>
      </c>
    </row>
    <row r="30" spans="2:12" x14ac:dyDescent="0.2">
      <c r="J30" s="27" t="s">
        <v>174</v>
      </c>
      <c r="K30" s="9">
        <v>53.721327366964701</v>
      </c>
      <c r="L30" s="91">
        <v>30</v>
      </c>
    </row>
    <row r="31" spans="2:12" x14ac:dyDescent="0.2">
      <c r="J31" s="27" t="s">
        <v>148</v>
      </c>
      <c r="K31" s="9">
        <v>53.647213155499301</v>
      </c>
      <c r="L31" s="91">
        <v>30</v>
      </c>
    </row>
    <row r="32" spans="2:12" x14ac:dyDescent="0.2">
      <c r="J32" s="27" t="s">
        <v>140</v>
      </c>
      <c r="K32" s="9">
        <v>50.538601578385503</v>
      </c>
      <c r="L32" s="91">
        <v>30</v>
      </c>
    </row>
    <row r="33" spans="10:12" x14ac:dyDescent="0.2">
      <c r="J33" s="27" t="s">
        <v>149</v>
      </c>
      <c r="K33" s="9">
        <v>49.082665213532103</v>
      </c>
      <c r="L33" s="91">
        <v>30</v>
      </c>
    </row>
    <row r="34" spans="10:12" x14ac:dyDescent="0.2">
      <c r="J34" s="27" t="s">
        <v>152</v>
      </c>
      <c r="K34" s="9">
        <v>48.015128458935997</v>
      </c>
      <c r="L34" s="91">
        <v>30</v>
      </c>
    </row>
    <row r="35" spans="10:12" x14ac:dyDescent="0.2">
      <c r="J35" s="27" t="s">
        <v>143</v>
      </c>
      <c r="K35" s="9">
        <v>46.380661607614201</v>
      </c>
      <c r="L35" s="91">
        <v>30</v>
      </c>
    </row>
    <row r="36" spans="10:12" x14ac:dyDescent="0.2">
      <c r="J36" s="27" t="s">
        <v>154</v>
      </c>
      <c r="K36" s="9">
        <v>45.762976947026097</v>
      </c>
      <c r="L36" s="91">
        <v>30</v>
      </c>
    </row>
    <row r="37" spans="10:12" x14ac:dyDescent="0.2">
      <c r="J37" s="27" t="s">
        <v>153</v>
      </c>
      <c r="K37" s="9">
        <v>44.968898200470697</v>
      </c>
      <c r="L37" s="91">
        <v>30</v>
      </c>
    </row>
    <row r="38" spans="10:12" x14ac:dyDescent="0.2">
      <c r="J38" s="27" t="s">
        <v>114</v>
      </c>
      <c r="K38" s="9">
        <v>44.247787610619497</v>
      </c>
      <c r="L38" s="91">
        <v>30</v>
      </c>
    </row>
    <row r="39" spans="10:12" x14ac:dyDescent="0.2">
      <c r="J39" s="93" t="s">
        <v>142</v>
      </c>
      <c r="K39" s="52">
        <v>43.014535548750104</v>
      </c>
      <c r="L39" s="92">
        <v>30</v>
      </c>
    </row>
    <row r="40" spans="10:12" ht="13.5" thickBot="1" x14ac:dyDescent="0.25">
      <c r="J40" s="112" t="s">
        <v>177</v>
      </c>
      <c r="K40" s="113">
        <v>34.412823666384497</v>
      </c>
      <c r="L40" s="111">
        <v>30</v>
      </c>
    </row>
    <row r="41" spans="10:12" ht="13.5" thickTop="1" x14ac:dyDescent="0.2"/>
  </sheetData>
  <sortState xmlns:xlrd2="http://schemas.microsoft.com/office/spreadsheetml/2017/richdata2" ref="J7:K41">
    <sortCondition descending="1" ref="K7:K41"/>
  </sortState>
  <mergeCells count="5">
    <mergeCell ref="F2:H2"/>
    <mergeCell ref="F3:H3"/>
    <mergeCell ref="B5:D5"/>
    <mergeCell ref="F5:H5"/>
    <mergeCell ref="J5:L5"/>
  </mergeCells>
  <pageMargins left="0.75" right="0.75" top="1" bottom="1" header="0.5" footer="0.5"/>
  <pageSetup paperSize="9" scale="6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L39"/>
  <sheetViews>
    <sheetView workbookViewId="0">
      <selection activeCell="AK86" sqref="AK86"/>
    </sheetView>
  </sheetViews>
  <sheetFormatPr defaultRowHeight="12.75" x14ac:dyDescent="0.2"/>
  <cols>
    <col min="2" max="2" width="19.5703125" bestFit="1" customWidth="1"/>
    <col min="3" max="3" width="13.85546875" style="4" bestFit="1" customWidth="1"/>
    <col min="6" max="6" width="19.28515625" customWidth="1"/>
    <col min="10" max="10" width="19.28515625" bestFit="1" customWidth="1"/>
  </cols>
  <sheetData>
    <row r="1" spans="2:12" ht="13.5" thickBot="1" x14ac:dyDescent="0.25"/>
    <row r="2" spans="2:12" ht="15.75" x14ac:dyDescent="0.25">
      <c r="B2" s="1"/>
      <c r="C2" s="1"/>
      <c r="D2" s="1"/>
      <c r="E2" s="5"/>
      <c r="F2" s="117" t="s">
        <v>11</v>
      </c>
      <c r="G2" s="118"/>
      <c r="H2" s="119"/>
    </row>
    <row r="3" spans="2:12" ht="16.5" thickBot="1" x14ac:dyDescent="0.3">
      <c r="B3" s="2"/>
      <c r="C3" s="2"/>
      <c r="D3" s="2"/>
      <c r="E3" s="3"/>
      <c r="F3" s="120">
        <v>46145</v>
      </c>
      <c r="G3" s="121"/>
      <c r="H3" s="122"/>
    </row>
    <row r="4" spans="2:12" ht="13.5" thickBot="1" x14ac:dyDescent="0.25"/>
    <row r="5" spans="2:12" ht="13.5" thickBot="1" x14ac:dyDescent="0.25">
      <c r="B5" s="123" t="s">
        <v>9</v>
      </c>
      <c r="C5" s="124"/>
      <c r="D5" s="125"/>
      <c r="F5" s="123" t="s">
        <v>8</v>
      </c>
      <c r="G5" s="124"/>
      <c r="H5" s="125"/>
      <c r="J5" s="123" t="s">
        <v>3</v>
      </c>
      <c r="K5" s="124"/>
      <c r="L5" s="125"/>
    </row>
    <row r="6" spans="2:12" ht="13.5" thickBot="1" x14ac:dyDescent="0.25">
      <c r="B6" s="64" t="s">
        <v>4</v>
      </c>
      <c r="C6" s="65" t="s">
        <v>1</v>
      </c>
      <c r="D6" s="63" t="s">
        <v>2</v>
      </c>
      <c r="F6" s="64" t="s">
        <v>4</v>
      </c>
      <c r="G6" s="65" t="s">
        <v>1</v>
      </c>
      <c r="H6" s="63" t="s">
        <v>2</v>
      </c>
      <c r="J6" s="64" t="s">
        <v>4</v>
      </c>
      <c r="K6" s="65" t="s">
        <v>5</v>
      </c>
      <c r="L6" s="63" t="s">
        <v>2</v>
      </c>
    </row>
    <row r="7" spans="2:12" x14ac:dyDescent="0.2">
      <c r="B7" s="23" t="s">
        <v>178</v>
      </c>
      <c r="C7" s="36">
        <v>3.1608796296296295E-2</v>
      </c>
      <c r="D7" s="7">
        <v>50</v>
      </c>
      <c r="F7" s="10" t="s">
        <v>32</v>
      </c>
      <c r="G7" s="36">
        <v>2.4062500000000001E-2</v>
      </c>
      <c r="H7" s="91">
        <v>50</v>
      </c>
      <c r="J7" s="12" t="s">
        <v>124</v>
      </c>
      <c r="K7" s="9">
        <v>83.78</v>
      </c>
      <c r="L7" s="90">
        <v>50</v>
      </c>
    </row>
    <row r="8" spans="2:12" x14ac:dyDescent="0.2">
      <c r="B8" s="10" t="s">
        <v>38</v>
      </c>
      <c r="C8" s="36">
        <v>3.1921296296296295E-2</v>
      </c>
      <c r="D8" s="7">
        <v>49</v>
      </c>
      <c r="F8" s="10" t="s">
        <v>120</v>
      </c>
      <c r="G8" s="36">
        <v>2.4409722222222201E-2</v>
      </c>
      <c r="H8" s="91">
        <v>49</v>
      </c>
      <c r="J8" s="10" t="s">
        <v>32</v>
      </c>
      <c r="K8" s="9">
        <v>81.99</v>
      </c>
      <c r="L8" s="91">
        <v>49</v>
      </c>
    </row>
    <row r="9" spans="2:12" x14ac:dyDescent="0.2">
      <c r="B9" s="10" t="s">
        <v>207</v>
      </c>
      <c r="C9" s="36">
        <v>3.4224537037037039E-2</v>
      </c>
      <c r="D9" s="7">
        <v>48</v>
      </c>
      <c r="F9" s="10" t="s">
        <v>33</v>
      </c>
      <c r="G9" s="36">
        <v>2.6180555555555599E-2</v>
      </c>
      <c r="H9" s="91">
        <v>48</v>
      </c>
      <c r="J9" s="10" t="s">
        <v>33</v>
      </c>
      <c r="K9" s="9">
        <v>80.78</v>
      </c>
      <c r="L9" s="91">
        <v>48</v>
      </c>
    </row>
    <row r="10" spans="2:12" x14ac:dyDescent="0.2">
      <c r="B10" s="10" t="s">
        <v>102</v>
      </c>
      <c r="C10" s="36">
        <v>3.4432870370370371E-2</v>
      </c>
      <c r="D10" s="7">
        <v>47</v>
      </c>
      <c r="F10" s="10" t="s">
        <v>14</v>
      </c>
      <c r="G10" s="36">
        <v>2.71875E-2</v>
      </c>
      <c r="H10" s="91">
        <v>47</v>
      </c>
      <c r="J10" s="10" t="s">
        <v>30</v>
      </c>
      <c r="K10" s="9">
        <v>79.760000000000005</v>
      </c>
      <c r="L10" s="91">
        <v>47</v>
      </c>
    </row>
    <row r="11" spans="2:12" x14ac:dyDescent="0.2">
      <c r="B11" s="10" t="s">
        <v>30</v>
      </c>
      <c r="C11" s="36">
        <v>3.4618055555555555E-2</v>
      </c>
      <c r="D11" s="7">
        <v>46</v>
      </c>
      <c r="F11" s="10" t="s">
        <v>124</v>
      </c>
      <c r="G11" s="36">
        <v>2.74305555555556E-2</v>
      </c>
      <c r="H11" s="91">
        <v>46</v>
      </c>
      <c r="J11" s="10" t="s">
        <v>183</v>
      </c>
      <c r="K11" s="9">
        <v>79.11</v>
      </c>
      <c r="L11" s="91">
        <v>46</v>
      </c>
    </row>
    <row r="12" spans="2:12" x14ac:dyDescent="0.2">
      <c r="B12" s="10" t="s">
        <v>15</v>
      </c>
      <c r="C12" s="36">
        <v>3.6388888888888887E-2</v>
      </c>
      <c r="D12" s="7">
        <v>45</v>
      </c>
      <c r="F12" s="10" t="s">
        <v>123</v>
      </c>
      <c r="G12" s="36">
        <v>2.7650462962963002E-2</v>
      </c>
      <c r="H12" s="91">
        <v>45</v>
      </c>
      <c r="J12" s="10" t="s">
        <v>38</v>
      </c>
      <c r="K12" s="9">
        <v>78.63</v>
      </c>
      <c r="L12" s="91">
        <v>45</v>
      </c>
    </row>
    <row r="13" spans="2:12" x14ac:dyDescent="0.2">
      <c r="B13" s="10" t="s">
        <v>110</v>
      </c>
      <c r="C13" s="36">
        <v>3.8148148148148146E-2</v>
      </c>
      <c r="D13" s="7">
        <v>44</v>
      </c>
      <c r="F13" s="10" t="s">
        <v>106</v>
      </c>
      <c r="G13" s="36">
        <v>2.8437500000000001E-2</v>
      </c>
      <c r="H13" s="91">
        <v>44</v>
      </c>
      <c r="J13" s="10" t="s">
        <v>120</v>
      </c>
      <c r="K13" s="9">
        <v>76.69</v>
      </c>
      <c r="L13" s="91">
        <v>44</v>
      </c>
    </row>
    <row r="14" spans="2:12" x14ac:dyDescent="0.2">
      <c r="B14" s="10" t="s">
        <v>23</v>
      </c>
      <c r="C14" s="36">
        <v>3.8402777777777779E-2</v>
      </c>
      <c r="D14" s="7">
        <v>43</v>
      </c>
      <c r="F14" s="10" t="s">
        <v>182</v>
      </c>
      <c r="G14" s="36">
        <v>3.1331018518518501E-2</v>
      </c>
      <c r="H14" s="91">
        <v>43</v>
      </c>
      <c r="J14" s="10" t="s">
        <v>14</v>
      </c>
      <c r="K14" s="9">
        <v>76.56</v>
      </c>
      <c r="L14" s="91">
        <v>43</v>
      </c>
    </row>
    <row r="15" spans="2:12" x14ac:dyDescent="0.2">
      <c r="B15" s="10" t="s">
        <v>150</v>
      </c>
      <c r="C15" s="36">
        <v>4.0451388888888891E-2</v>
      </c>
      <c r="D15" s="7">
        <v>42</v>
      </c>
      <c r="F15" s="10" t="s">
        <v>183</v>
      </c>
      <c r="G15" s="36">
        <v>3.1840277777777801E-2</v>
      </c>
      <c r="H15" s="91">
        <v>42</v>
      </c>
      <c r="J15" s="10" t="s">
        <v>106</v>
      </c>
      <c r="K15" s="9">
        <v>75.569999999999993</v>
      </c>
      <c r="L15" s="91">
        <v>42</v>
      </c>
    </row>
    <row r="16" spans="2:12" x14ac:dyDescent="0.2">
      <c r="B16" s="10" t="s">
        <v>179</v>
      </c>
      <c r="C16" s="36">
        <v>4.0752314814814818E-2</v>
      </c>
      <c r="D16" s="7">
        <v>41</v>
      </c>
      <c r="F16" s="10" t="s">
        <v>25</v>
      </c>
      <c r="G16" s="36">
        <v>3.2812500000000001E-2</v>
      </c>
      <c r="H16" s="91">
        <v>41</v>
      </c>
      <c r="J16" s="10" t="s">
        <v>207</v>
      </c>
      <c r="K16" s="9">
        <v>74.31</v>
      </c>
      <c r="L16" s="91">
        <v>41</v>
      </c>
    </row>
    <row r="17" spans="2:12" x14ac:dyDescent="0.2">
      <c r="B17" s="10" t="s">
        <v>180</v>
      </c>
      <c r="C17" s="36">
        <v>4.2465277777777775E-2</v>
      </c>
      <c r="D17" s="7">
        <v>40</v>
      </c>
      <c r="F17" s="10" t="s">
        <v>132</v>
      </c>
      <c r="G17" s="36">
        <v>3.47916666666667E-2</v>
      </c>
      <c r="H17" s="91">
        <v>40</v>
      </c>
      <c r="J17" s="10" t="s">
        <v>150</v>
      </c>
      <c r="K17" s="9">
        <v>73.510000000000005</v>
      </c>
      <c r="L17" s="91">
        <v>40</v>
      </c>
    </row>
    <row r="18" spans="2:12" x14ac:dyDescent="0.2">
      <c r="B18" s="10" t="s">
        <v>111</v>
      </c>
      <c r="C18" s="36">
        <v>4.2627314814814812E-2</v>
      </c>
      <c r="D18" s="7">
        <v>39</v>
      </c>
      <c r="F18" s="10" t="s">
        <v>63</v>
      </c>
      <c r="G18" s="36">
        <v>3.4918981481481502E-2</v>
      </c>
      <c r="H18" s="91">
        <v>39</v>
      </c>
      <c r="J18" s="14" t="s">
        <v>123</v>
      </c>
      <c r="K18" s="52">
        <v>71.39</v>
      </c>
      <c r="L18" s="92">
        <v>39</v>
      </c>
    </row>
    <row r="19" spans="2:12" x14ac:dyDescent="0.2">
      <c r="B19" s="10" t="s">
        <v>43</v>
      </c>
      <c r="C19" s="36">
        <v>4.5543981481481484E-2</v>
      </c>
      <c r="D19" s="7">
        <v>38</v>
      </c>
      <c r="F19" s="10" t="s">
        <v>184</v>
      </c>
      <c r="G19" s="36">
        <v>3.5219907407407401E-2</v>
      </c>
      <c r="H19" s="91">
        <v>38</v>
      </c>
      <c r="J19" s="10" t="s">
        <v>179</v>
      </c>
      <c r="K19" s="9">
        <v>70.790000000000006</v>
      </c>
      <c r="L19" s="91">
        <v>38</v>
      </c>
    </row>
    <row r="20" spans="2:12" x14ac:dyDescent="0.2">
      <c r="B20" s="10" t="s">
        <v>181</v>
      </c>
      <c r="C20" s="36">
        <v>4.6585648148148147E-2</v>
      </c>
      <c r="D20" s="7">
        <v>37</v>
      </c>
      <c r="F20" s="10" t="s">
        <v>61</v>
      </c>
      <c r="G20" s="36">
        <v>3.6099537037036999E-2</v>
      </c>
      <c r="H20" s="91">
        <v>37</v>
      </c>
      <c r="J20" s="10" t="s">
        <v>182</v>
      </c>
      <c r="K20" s="9">
        <v>69.150000000000006</v>
      </c>
      <c r="L20" s="91">
        <v>37</v>
      </c>
    </row>
    <row r="21" spans="2:12" x14ac:dyDescent="0.2">
      <c r="B21" s="10" t="s">
        <v>116</v>
      </c>
      <c r="C21" s="36">
        <v>4.6585648148148147E-2</v>
      </c>
      <c r="D21" s="7">
        <v>36</v>
      </c>
      <c r="F21" s="14" t="s">
        <v>175</v>
      </c>
      <c r="G21" s="58">
        <v>4.0856481481481501E-2</v>
      </c>
      <c r="H21" s="92">
        <v>36</v>
      </c>
      <c r="J21" s="10" t="s">
        <v>15</v>
      </c>
      <c r="K21" s="9">
        <v>68.98</v>
      </c>
      <c r="L21" s="91">
        <v>36</v>
      </c>
    </row>
    <row r="22" spans="2:12" ht="13.5" thickBot="1" x14ac:dyDescent="0.25">
      <c r="B22" s="11" t="s">
        <v>118</v>
      </c>
      <c r="C22" s="37">
        <v>5.1030092592592592E-2</v>
      </c>
      <c r="D22" s="8">
        <v>35</v>
      </c>
      <c r="F22" s="14" t="s">
        <v>142</v>
      </c>
      <c r="G22" s="58">
        <v>4.1793981481481501E-2</v>
      </c>
      <c r="H22" s="92">
        <v>35</v>
      </c>
      <c r="J22" s="10" t="s">
        <v>180</v>
      </c>
      <c r="K22" s="9">
        <v>68.959999999999994</v>
      </c>
      <c r="L22" s="91">
        <v>35</v>
      </c>
    </row>
    <row r="23" spans="2:12" ht="13.5" thickTop="1" x14ac:dyDescent="0.2">
      <c r="F23" s="109"/>
      <c r="G23" s="109"/>
      <c r="H23" s="109"/>
      <c r="J23" s="10" t="s">
        <v>184</v>
      </c>
      <c r="K23" s="9">
        <v>68.209999999999994</v>
      </c>
      <c r="L23" s="91">
        <v>34</v>
      </c>
    </row>
    <row r="24" spans="2:12" x14ac:dyDescent="0.2">
      <c r="J24" s="10" t="s">
        <v>102</v>
      </c>
      <c r="K24" s="9">
        <v>67.67</v>
      </c>
      <c r="L24" s="91">
        <v>33</v>
      </c>
    </row>
    <row r="25" spans="2:12" x14ac:dyDescent="0.2">
      <c r="J25" s="10" t="s">
        <v>178</v>
      </c>
      <c r="K25" s="9">
        <v>66.64</v>
      </c>
      <c r="L25" s="91">
        <v>32</v>
      </c>
    </row>
    <row r="26" spans="2:12" x14ac:dyDescent="0.2">
      <c r="J26" s="10" t="s">
        <v>25</v>
      </c>
      <c r="K26" s="9">
        <v>66.03</v>
      </c>
      <c r="L26" s="91">
        <v>31</v>
      </c>
    </row>
    <row r="27" spans="2:12" x14ac:dyDescent="0.2">
      <c r="J27" s="10" t="s">
        <v>111</v>
      </c>
      <c r="K27" s="9">
        <v>63.86</v>
      </c>
      <c r="L27" s="91">
        <v>30</v>
      </c>
    </row>
    <row r="28" spans="2:12" x14ac:dyDescent="0.2">
      <c r="J28" s="10" t="s">
        <v>63</v>
      </c>
      <c r="K28" s="9">
        <v>63.61</v>
      </c>
      <c r="L28" s="91">
        <v>30</v>
      </c>
    </row>
    <row r="29" spans="2:12" x14ac:dyDescent="0.2">
      <c r="J29" s="14" t="s">
        <v>175</v>
      </c>
      <c r="K29" s="52">
        <v>61.66</v>
      </c>
      <c r="L29" s="92">
        <v>30</v>
      </c>
    </row>
    <row r="30" spans="2:12" x14ac:dyDescent="0.2">
      <c r="J30" s="10" t="s">
        <v>132</v>
      </c>
      <c r="K30" s="9">
        <v>61.27</v>
      </c>
      <c r="L30" s="91">
        <v>30</v>
      </c>
    </row>
    <row r="31" spans="2:12" x14ac:dyDescent="0.2">
      <c r="J31" s="10" t="s">
        <v>110</v>
      </c>
      <c r="K31" s="9">
        <v>60.42</v>
      </c>
      <c r="L31" s="91">
        <v>30</v>
      </c>
    </row>
    <row r="32" spans="2:12" x14ac:dyDescent="0.2">
      <c r="J32" s="10" t="s">
        <v>142</v>
      </c>
      <c r="K32" s="9">
        <v>56.46</v>
      </c>
      <c r="L32" s="91">
        <v>30</v>
      </c>
    </row>
    <row r="33" spans="10:12" x14ac:dyDescent="0.2">
      <c r="J33" s="10" t="s">
        <v>61</v>
      </c>
      <c r="K33" s="9">
        <v>55.9</v>
      </c>
      <c r="L33" s="91">
        <v>30</v>
      </c>
    </row>
    <row r="34" spans="10:12" x14ac:dyDescent="0.2">
      <c r="J34" s="10" t="s">
        <v>23</v>
      </c>
      <c r="K34" s="9">
        <v>55.8</v>
      </c>
      <c r="L34" s="91">
        <v>30</v>
      </c>
    </row>
    <row r="35" spans="10:12" x14ac:dyDescent="0.2">
      <c r="J35" s="10" t="s">
        <v>116</v>
      </c>
      <c r="K35" s="9">
        <v>53.19</v>
      </c>
      <c r="L35" s="91">
        <v>30</v>
      </c>
    </row>
    <row r="36" spans="10:12" x14ac:dyDescent="0.2">
      <c r="J36" s="10" t="s">
        <v>43</v>
      </c>
      <c r="K36" s="9">
        <v>53.05</v>
      </c>
      <c r="L36" s="91">
        <v>30</v>
      </c>
    </row>
    <row r="37" spans="10:12" x14ac:dyDescent="0.2">
      <c r="J37" s="14" t="s">
        <v>181</v>
      </c>
      <c r="K37" s="52">
        <v>51.22</v>
      </c>
      <c r="L37" s="92">
        <v>30</v>
      </c>
    </row>
    <row r="38" spans="10:12" ht="13.5" thickBot="1" x14ac:dyDescent="0.25">
      <c r="J38" s="102" t="s">
        <v>118</v>
      </c>
      <c r="K38" s="113">
        <v>49.84</v>
      </c>
      <c r="L38" s="111">
        <v>30</v>
      </c>
    </row>
    <row r="39" spans="10:12" ht="13.5" thickTop="1" x14ac:dyDescent="0.2"/>
  </sheetData>
  <sortState xmlns:xlrd2="http://schemas.microsoft.com/office/spreadsheetml/2017/richdata2" ref="J7:K39">
    <sortCondition descending="1" ref="K7:K39"/>
  </sortState>
  <mergeCells count="5">
    <mergeCell ref="F2:H2"/>
    <mergeCell ref="F3:H3"/>
    <mergeCell ref="B5:D5"/>
    <mergeCell ref="F5:H5"/>
    <mergeCell ref="J5:L5"/>
  </mergeCells>
  <pageMargins left="0.75" right="0.75" top="1" bottom="1" header="0.5" footer="0.5"/>
  <pageSetup paperSize="9" scale="6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L20"/>
  <sheetViews>
    <sheetView zoomScaleNormal="100" workbookViewId="0">
      <selection activeCell="BC59" sqref="BC59"/>
    </sheetView>
  </sheetViews>
  <sheetFormatPr defaultRowHeight="12.75" x14ac:dyDescent="0.2"/>
  <cols>
    <col min="2" max="2" width="19.5703125" bestFit="1" customWidth="1"/>
    <col min="3" max="3" width="13.85546875" style="4" bestFit="1" customWidth="1"/>
    <col min="6" max="6" width="19.28515625" customWidth="1"/>
    <col min="10" max="10" width="19.28515625" bestFit="1" customWidth="1"/>
  </cols>
  <sheetData>
    <row r="1" spans="2:12" ht="13.5" thickBot="1" x14ac:dyDescent="0.25"/>
    <row r="2" spans="2:12" ht="15.75" x14ac:dyDescent="0.25">
      <c r="B2" s="1"/>
      <c r="C2" s="1"/>
      <c r="D2" s="1"/>
      <c r="E2" s="5"/>
      <c r="F2" s="117" t="s">
        <v>27</v>
      </c>
      <c r="G2" s="118"/>
      <c r="H2" s="119"/>
    </row>
    <row r="3" spans="2:12" ht="16.5" thickBot="1" x14ac:dyDescent="0.3">
      <c r="B3" s="2"/>
      <c r="C3" s="2"/>
      <c r="D3" s="2"/>
      <c r="E3" s="3"/>
      <c r="F3" s="120" t="s">
        <v>185</v>
      </c>
      <c r="G3" s="121"/>
      <c r="H3" s="122"/>
    </row>
    <row r="4" spans="2:12" ht="13.5" thickBot="1" x14ac:dyDescent="0.25"/>
    <row r="5" spans="2:12" ht="13.5" thickBot="1" x14ac:dyDescent="0.25">
      <c r="B5" s="123" t="s">
        <v>9</v>
      </c>
      <c r="C5" s="124"/>
      <c r="D5" s="125"/>
      <c r="F5" s="123" t="s">
        <v>8</v>
      </c>
      <c r="G5" s="124"/>
      <c r="H5" s="125"/>
      <c r="J5" s="123" t="s">
        <v>3</v>
      </c>
      <c r="K5" s="124"/>
      <c r="L5" s="125"/>
    </row>
    <row r="6" spans="2:12" ht="13.5" thickBot="1" x14ac:dyDescent="0.25">
      <c r="B6" s="64" t="s">
        <v>4</v>
      </c>
      <c r="C6" s="65" t="s">
        <v>1</v>
      </c>
      <c r="D6" s="63" t="s">
        <v>2</v>
      </c>
      <c r="F6" s="64" t="s">
        <v>4</v>
      </c>
      <c r="G6" s="65" t="s">
        <v>1</v>
      </c>
      <c r="H6" s="63" t="s">
        <v>2</v>
      </c>
      <c r="J6" s="64" t="s">
        <v>4</v>
      </c>
      <c r="K6" s="65" t="s">
        <v>5</v>
      </c>
      <c r="L6" s="63" t="s">
        <v>2</v>
      </c>
    </row>
    <row r="7" spans="2:12" x14ac:dyDescent="0.2">
      <c r="B7" s="23" t="s">
        <v>108</v>
      </c>
      <c r="C7" s="36" t="s">
        <v>192</v>
      </c>
      <c r="D7" s="7">
        <v>50</v>
      </c>
      <c r="F7" s="10" t="s">
        <v>186</v>
      </c>
      <c r="G7" s="36" t="s">
        <v>187</v>
      </c>
      <c r="H7" s="7">
        <v>50</v>
      </c>
      <c r="J7" s="10" t="s">
        <v>183</v>
      </c>
      <c r="K7" s="9">
        <v>69.900000000000006</v>
      </c>
      <c r="L7" s="6">
        <v>50</v>
      </c>
    </row>
    <row r="8" spans="2:12" x14ac:dyDescent="0.2">
      <c r="B8" s="10" t="s">
        <v>19</v>
      </c>
      <c r="C8" s="36" t="s">
        <v>195</v>
      </c>
      <c r="D8" s="7">
        <v>49</v>
      </c>
      <c r="F8" s="10" t="s">
        <v>121</v>
      </c>
      <c r="G8" s="36" t="s">
        <v>188</v>
      </c>
      <c r="H8" s="7">
        <v>49</v>
      </c>
      <c r="J8" s="10" t="s">
        <v>186</v>
      </c>
      <c r="K8" s="9">
        <v>66.55</v>
      </c>
      <c r="L8" s="7">
        <v>49</v>
      </c>
    </row>
    <row r="9" spans="2:12" x14ac:dyDescent="0.2">
      <c r="B9" s="10" t="s">
        <v>207</v>
      </c>
      <c r="C9" s="36" t="s">
        <v>196</v>
      </c>
      <c r="D9" s="7">
        <v>48</v>
      </c>
      <c r="F9" s="10" t="s">
        <v>189</v>
      </c>
      <c r="G9" s="36" t="s">
        <v>190</v>
      </c>
      <c r="H9" s="7">
        <v>48</v>
      </c>
      <c r="J9" s="10" t="s">
        <v>106</v>
      </c>
      <c r="K9" s="9">
        <v>64.97</v>
      </c>
      <c r="L9" s="7">
        <v>48</v>
      </c>
    </row>
    <row r="10" spans="2:12" x14ac:dyDescent="0.2">
      <c r="B10" s="10" t="s">
        <v>197</v>
      </c>
      <c r="C10" s="36" t="s">
        <v>198</v>
      </c>
      <c r="D10" s="7">
        <v>47</v>
      </c>
      <c r="F10" s="10" t="s">
        <v>106</v>
      </c>
      <c r="G10" s="36" t="s">
        <v>191</v>
      </c>
      <c r="H10" s="7">
        <v>47</v>
      </c>
      <c r="J10" s="10" t="s">
        <v>189</v>
      </c>
      <c r="K10" s="9">
        <v>64.88</v>
      </c>
      <c r="L10" s="7">
        <v>47</v>
      </c>
    </row>
    <row r="11" spans="2:12" x14ac:dyDescent="0.2">
      <c r="B11" s="10" t="s">
        <v>23</v>
      </c>
      <c r="C11" s="38">
        <v>7.8819444444444442E-2</v>
      </c>
      <c r="D11" s="7">
        <v>46</v>
      </c>
      <c r="F11" s="10" t="s">
        <v>183</v>
      </c>
      <c r="G11" s="38">
        <v>6.0162037037037035E-2</v>
      </c>
      <c r="H11" s="7">
        <v>46</v>
      </c>
      <c r="J11" s="10" t="s">
        <v>129</v>
      </c>
      <c r="K11" s="9">
        <v>60.93</v>
      </c>
      <c r="L11" s="7">
        <v>46</v>
      </c>
    </row>
    <row r="12" spans="2:12" ht="13.5" thickBot="1" x14ac:dyDescent="0.25">
      <c r="B12" s="11" t="s">
        <v>43</v>
      </c>
      <c r="C12" s="37" t="s">
        <v>199</v>
      </c>
      <c r="D12" s="8">
        <v>45</v>
      </c>
      <c r="F12" s="10" t="s">
        <v>129</v>
      </c>
      <c r="G12" s="36" t="s">
        <v>192</v>
      </c>
      <c r="H12" s="7">
        <v>45</v>
      </c>
      <c r="J12" s="10" t="s">
        <v>108</v>
      </c>
      <c r="K12" s="9">
        <v>59.77</v>
      </c>
      <c r="L12" s="7">
        <v>45</v>
      </c>
    </row>
    <row r="13" spans="2:12" x14ac:dyDescent="0.2">
      <c r="F13" s="10" t="s">
        <v>63</v>
      </c>
      <c r="G13" s="36" t="s">
        <v>193</v>
      </c>
      <c r="H13" s="7">
        <v>44</v>
      </c>
      <c r="J13" s="10" t="s">
        <v>121</v>
      </c>
      <c r="K13" s="9">
        <v>59.7</v>
      </c>
      <c r="L13" s="7">
        <v>44</v>
      </c>
    </row>
    <row r="14" spans="2:12" ht="13.5" thickBot="1" x14ac:dyDescent="0.25">
      <c r="F14" s="11" t="s">
        <v>142</v>
      </c>
      <c r="G14" s="37" t="s">
        <v>194</v>
      </c>
      <c r="H14" s="8">
        <v>43</v>
      </c>
      <c r="J14" s="10" t="s">
        <v>207</v>
      </c>
      <c r="K14" s="9">
        <v>59.31</v>
      </c>
      <c r="L14" s="7">
        <v>43</v>
      </c>
    </row>
    <row r="15" spans="2:12" x14ac:dyDescent="0.2">
      <c r="J15" s="10" t="s">
        <v>19</v>
      </c>
      <c r="K15" s="9">
        <v>54.48</v>
      </c>
      <c r="L15" s="7">
        <v>42</v>
      </c>
    </row>
    <row r="16" spans="2:12" x14ac:dyDescent="0.2">
      <c r="J16" s="10" t="s">
        <v>197</v>
      </c>
      <c r="K16" s="9">
        <v>54</v>
      </c>
      <c r="L16" s="7">
        <v>41</v>
      </c>
    </row>
    <row r="17" spans="10:12" x14ac:dyDescent="0.2">
      <c r="J17" s="10" t="s">
        <v>43</v>
      </c>
      <c r="K17" s="9">
        <v>50.37</v>
      </c>
      <c r="L17" s="7">
        <v>40</v>
      </c>
    </row>
    <row r="18" spans="10:12" x14ac:dyDescent="0.2">
      <c r="J18" s="14" t="s">
        <v>63</v>
      </c>
      <c r="K18" s="52">
        <v>48.27</v>
      </c>
      <c r="L18" s="15">
        <v>39</v>
      </c>
    </row>
    <row r="19" spans="10:12" x14ac:dyDescent="0.2">
      <c r="J19" s="14" t="s">
        <v>23</v>
      </c>
      <c r="K19" s="52">
        <v>44.53</v>
      </c>
      <c r="L19" s="15">
        <v>38</v>
      </c>
    </row>
    <row r="20" spans="10:12" ht="13.5" thickBot="1" x14ac:dyDescent="0.25">
      <c r="J20" s="11" t="s">
        <v>142</v>
      </c>
      <c r="K20" s="13">
        <v>40.46</v>
      </c>
      <c r="L20" s="8">
        <v>37</v>
      </c>
    </row>
  </sheetData>
  <sortState xmlns:xlrd2="http://schemas.microsoft.com/office/spreadsheetml/2017/richdata2" ref="J6:K20">
    <sortCondition descending="1" ref="K7:K20"/>
  </sortState>
  <mergeCells count="5">
    <mergeCell ref="F2:H2"/>
    <mergeCell ref="F3:H3"/>
    <mergeCell ref="B5:D5"/>
    <mergeCell ref="F5:H5"/>
    <mergeCell ref="J5:L5"/>
  </mergeCells>
  <pageMargins left="0.75" right="0.75" top="1" bottom="1" header="0.5" footer="0.5"/>
  <pageSetup paperSize="9" scale="6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L32"/>
  <sheetViews>
    <sheetView workbookViewId="0">
      <selection activeCell="Q44" sqref="Q44"/>
    </sheetView>
  </sheetViews>
  <sheetFormatPr defaultRowHeight="12.75" x14ac:dyDescent="0.2"/>
  <cols>
    <col min="2" max="2" width="19.5703125" bestFit="1" customWidth="1"/>
    <col min="3" max="3" width="13.85546875" style="4" bestFit="1" customWidth="1"/>
    <col min="6" max="6" width="19.28515625" customWidth="1"/>
    <col min="10" max="10" width="19.28515625" bestFit="1" customWidth="1"/>
  </cols>
  <sheetData>
    <row r="1" spans="2:12" ht="13.5" thickBot="1" x14ac:dyDescent="0.25"/>
    <row r="2" spans="2:12" ht="15.75" x14ac:dyDescent="0.25">
      <c r="B2" s="1"/>
      <c r="C2" s="1"/>
      <c r="D2" s="1"/>
      <c r="E2" s="5"/>
      <c r="F2" s="117" t="s">
        <v>12</v>
      </c>
      <c r="G2" s="118"/>
      <c r="H2" s="119"/>
    </row>
    <row r="3" spans="2:12" ht="16.5" thickBot="1" x14ac:dyDescent="0.3">
      <c r="B3" s="2"/>
      <c r="C3" s="2"/>
      <c r="D3" s="2"/>
      <c r="E3" s="3"/>
      <c r="F3" s="120">
        <v>46186</v>
      </c>
      <c r="G3" s="121"/>
      <c r="H3" s="122"/>
    </row>
    <row r="4" spans="2:12" ht="13.5" thickBot="1" x14ac:dyDescent="0.25"/>
    <row r="5" spans="2:12" ht="13.5" thickBot="1" x14ac:dyDescent="0.25">
      <c r="B5" s="123" t="s">
        <v>9</v>
      </c>
      <c r="C5" s="124"/>
      <c r="D5" s="125"/>
      <c r="F5" s="123" t="s">
        <v>8</v>
      </c>
      <c r="G5" s="124"/>
      <c r="H5" s="125"/>
      <c r="J5" s="123" t="s">
        <v>3</v>
      </c>
      <c r="K5" s="124"/>
      <c r="L5" s="125"/>
    </row>
    <row r="6" spans="2:12" ht="13.5" thickBot="1" x14ac:dyDescent="0.25">
      <c r="B6" s="64" t="s">
        <v>4</v>
      </c>
      <c r="C6" s="65" t="s">
        <v>1</v>
      </c>
      <c r="D6" s="63" t="s">
        <v>2</v>
      </c>
      <c r="F6" s="64" t="s">
        <v>4</v>
      </c>
      <c r="G6" s="65" t="s">
        <v>1</v>
      </c>
      <c r="H6" s="63" t="s">
        <v>2</v>
      </c>
      <c r="J6" s="64" t="s">
        <v>4</v>
      </c>
      <c r="K6" s="65" t="s">
        <v>5</v>
      </c>
      <c r="L6" s="63" t="s">
        <v>2</v>
      </c>
    </row>
    <row r="7" spans="2:12" x14ac:dyDescent="0.2">
      <c r="B7" s="12" t="s">
        <v>108</v>
      </c>
      <c r="C7" s="48">
        <v>6.3726851851851854E-2</v>
      </c>
      <c r="D7" s="6">
        <v>50</v>
      </c>
      <c r="F7" s="10" t="s">
        <v>57</v>
      </c>
      <c r="G7" s="34">
        <v>4.7685185185185185E-2</v>
      </c>
      <c r="H7" s="7">
        <v>50</v>
      </c>
      <c r="J7" s="12" t="s">
        <v>58</v>
      </c>
      <c r="K7" s="9">
        <v>73.400000000000006</v>
      </c>
      <c r="L7" s="6">
        <v>50</v>
      </c>
    </row>
    <row r="8" spans="2:12" x14ac:dyDescent="0.2">
      <c r="B8" s="10" t="s">
        <v>38</v>
      </c>
      <c r="C8" s="34">
        <v>6.4085648148148142E-2</v>
      </c>
      <c r="D8" s="7">
        <v>49</v>
      </c>
      <c r="F8" s="10" t="s">
        <v>58</v>
      </c>
      <c r="G8" s="34">
        <v>4.9340277777777775E-2</v>
      </c>
      <c r="H8" s="7">
        <v>49</v>
      </c>
      <c r="J8" s="10" t="s">
        <v>57</v>
      </c>
      <c r="K8" s="9">
        <v>69.34</v>
      </c>
      <c r="L8" s="7">
        <v>49</v>
      </c>
    </row>
    <row r="9" spans="2:12" x14ac:dyDescent="0.2">
      <c r="B9" s="10" t="s">
        <v>19</v>
      </c>
      <c r="C9" s="34">
        <v>6.7407407407407402E-2</v>
      </c>
      <c r="D9" s="7">
        <v>48</v>
      </c>
      <c r="F9" s="10" t="s">
        <v>186</v>
      </c>
      <c r="G9" s="34">
        <v>5.3124999999999999E-2</v>
      </c>
      <c r="H9" s="7">
        <v>48</v>
      </c>
      <c r="J9" s="10" t="s">
        <v>183</v>
      </c>
      <c r="K9" s="9">
        <v>67.97</v>
      </c>
      <c r="L9" s="7">
        <v>48</v>
      </c>
    </row>
    <row r="10" spans="2:12" x14ac:dyDescent="0.2">
      <c r="B10" s="10" t="s">
        <v>200</v>
      </c>
      <c r="C10" s="34">
        <v>6.9074074074074079E-2</v>
      </c>
      <c r="D10" s="7">
        <v>47</v>
      </c>
      <c r="F10" s="10" t="s">
        <v>106</v>
      </c>
      <c r="G10" s="34">
        <v>5.7268518518518517E-2</v>
      </c>
      <c r="H10" s="7">
        <v>47</v>
      </c>
      <c r="J10" s="10" t="s">
        <v>186</v>
      </c>
      <c r="K10" s="9">
        <v>64.27</v>
      </c>
      <c r="L10" s="7">
        <v>47</v>
      </c>
    </row>
    <row r="11" spans="2:12" x14ac:dyDescent="0.2">
      <c r="B11" s="10" t="s">
        <v>102</v>
      </c>
      <c r="C11" s="34">
        <v>7.0729166666666662E-2</v>
      </c>
      <c r="D11" s="7">
        <v>46</v>
      </c>
      <c r="F11" s="10" t="s">
        <v>189</v>
      </c>
      <c r="G11" s="34">
        <v>5.7824074074074076E-2</v>
      </c>
      <c r="H11" s="7">
        <v>46</v>
      </c>
      <c r="J11" s="10" t="s">
        <v>38</v>
      </c>
      <c r="K11" s="9">
        <v>64.150000000000006</v>
      </c>
      <c r="L11" s="7">
        <v>46</v>
      </c>
    </row>
    <row r="12" spans="2:12" x14ac:dyDescent="0.2">
      <c r="B12" s="10" t="s">
        <v>207</v>
      </c>
      <c r="C12" s="34">
        <v>7.1724537037037031E-2</v>
      </c>
      <c r="D12" s="7">
        <v>45</v>
      </c>
      <c r="F12" s="10" t="s">
        <v>183</v>
      </c>
      <c r="G12" s="34">
        <v>6.1874999999999999E-2</v>
      </c>
      <c r="H12" s="7">
        <v>45</v>
      </c>
      <c r="J12" s="10" t="s">
        <v>129</v>
      </c>
      <c r="K12" s="9">
        <v>62.26</v>
      </c>
      <c r="L12" s="7">
        <v>45</v>
      </c>
    </row>
    <row r="13" spans="2:12" x14ac:dyDescent="0.2">
      <c r="B13" s="10" t="s">
        <v>148</v>
      </c>
      <c r="C13" s="34">
        <v>7.3819444444444438E-2</v>
      </c>
      <c r="D13" s="7">
        <v>44</v>
      </c>
      <c r="F13" s="10" t="s">
        <v>129</v>
      </c>
      <c r="G13" s="34">
        <v>6.2488425925925926E-2</v>
      </c>
      <c r="H13" s="7">
        <v>44</v>
      </c>
      <c r="J13" s="10" t="s">
        <v>106</v>
      </c>
      <c r="K13" s="9">
        <v>61.64</v>
      </c>
      <c r="L13" s="7">
        <v>44</v>
      </c>
    </row>
    <row r="14" spans="2:12" x14ac:dyDescent="0.2">
      <c r="B14" s="10" t="s">
        <v>149</v>
      </c>
      <c r="C14" s="34">
        <v>7.8703703703703706E-2</v>
      </c>
      <c r="D14" s="7">
        <v>43</v>
      </c>
      <c r="F14" s="10" t="s">
        <v>25</v>
      </c>
      <c r="G14" s="34">
        <v>6.4895833333333333E-2</v>
      </c>
      <c r="H14" s="7">
        <v>43</v>
      </c>
      <c r="J14" s="10" t="s">
        <v>108</v>
      </c>
      <c r="K14" s="9">
        <v>60.58</v>
      </c>
      <c r="L14" s="7">
        <v>43</v>
      </c>
    </row>
    <row r="15" spans="2:12" x14ac:dyDescent="0.2">
      <c r="B15" s="10" t="s">
        <v>23</v>
      </c>
      <c r="C15" s="34">
        <v>7.8773148148148148E-2</v>
      </c>
      <c r="D15" s="7">
        <v>42</v>
      </c>
      <c r="F15" s="10" t="s">
        <v>174</v>
      </c>
      <c r="G15" s="34">
        <v>7.6099537037037035E-2</v>
      </c>
      <c r="H15" s="7">
        <v>42</v>
      </c>
      <c r="J15" s="10" t="s">
        <v>189</v>
      </c>
      <c r="K15" s="9">
        <v>60.53</v>
      </c>
      <c r="L15" s="7">
        <v>42</v>
      </c>
    </row>
    <row r="16" spans="2:12" x14ac:dyDescent="0.2">
      <c r="B16" s="10" t="s">
        <v>43</v>
      </c>
      <c r="C16" s="34">
        <v>8.4467592592592594E-2</v>
      </c>
      <c r="D16" s="7">
        <v>41</v>
      </c>
      <c r="F16" s="10" t="s">
        <v>140</v>
      </c>
      <c r="G16" s="34">
        <v>7.9282407407407413E-2</v>
      </c>
      <c r="H16" s="7">
        <v>41</v>
      </c>
      <c r="J16" s="10" t="s">
        <v>200</v>
      </c>
      <c r="K16" s="9">
        <v>59.52</v>
      </c>
      <c r="L16" s="7">
        <v>41</v>
      </c>
    </row>
    <row r="17" spans="2:12" x14ac:dyDescent="0.2">
      <c r="B17" s="10" t="s">
        <v>151</v>
      </c>
      <c r="C17" s="34">
        <v>8.7187500000000001E-2</v>
      </c>
      <c r="D17" s="7">
        <v>40</v>
      </c>
      <c r="F17" s="10" t="s">
        <v>176</v>
      </c>
      <c r="G17" s="34">
        <v>8.1840277777777776E-2</v>
      </c>
      <c r="H17" s="7">
        <v>40</v>
      </c>
      <c r="J17" s="10" t="s">
        <v>207</v>
      </c>
      <c r="K17" s="9">
        <v>58.08</v>
      </c>
      <c r="L17" s="7">
        <v>40</v>
      </c>
    </row>
    <row r="18" spans="2:12" x14ac:dyDescent="0.2">
      <c r="B18" s="10" t="s">
        <v>201</v>
      </c>
      <c r="C18" s="34">
        <v>8.7662037037037038E-2</v>
      </c>
      <c r="D18" s="7">
        <v>39</v>
      </c>
      <c r="F18" s="10" t="s">
        <v>63</v>
      </c>
      <c r="G18" s="34">
        <v>8.6921296296296302E-2</v>
      </c>
      <c r="H18" s="7">
        <v>39</v>
      </c>
      <c r="J18" s="10" t="s">
        <v>19</v>
      </c>
      <c r="K18" s="9">
        <v>56.01</v>
      </c>
      <c r="L18" s="7">
        <v>39</v>
      </c>
    </row>
    <row r="19" spans="2:12" ht="13.5" thickBot="1" x14ac:dyDescent="0.25">
      <c r="B19" s="11" t="s">
        <v>202</v>
      </c>
      <c r="C19" s="35">
        <v>0.13672453703703705</v>
      </c>
      <c r="D19" s="8">
        <v>38</v>
      </c>
      <c r="F19" s="11" t="s">
        <v>144</v>
      </c>
      <c r="G19" s="35">
        <v>8.8819444444444451E-2</v>
      </c>
      <c r="H19" s="8">
        <v>38</v>
      </c>
      <c r="J19" s="10" t="s">
        <v>151</v>
      </c>
      <c r="K19" s="9">
        <v>55.02</v>
      </c>
      <c r="L19" s="7">
        <v>38</v>
      </c>
    </row>
    <row r="20" spans="2:12" x14ac:dyDescent="0.2">
      <c r="J20" s="10" t="s">
        <v>25</v>
      </c>
      <c r="K20" s="9">
        <v>54.85</v>
      </c>
      <c r="L20" s="7">
        <v>37</v>
      </c>
    </row>
    <row r="21" spans="2:12" x14ac:dyDescent="0.2">
      <c r="J21" s="10" t="s">
        <v>102</v>
      </c>
      <c r="K21" s="9">
        <v>53.96</v>
      </c>
      <c r="L21" s="7">
        <v>36</v>
      </c>
    </row>
    <row r="22" spans="2:12" x14ac:dyDescent="0.2">
      <c r="J22" s="10" t="s">
        <v>174</v>
      </c>
      <c r="K22" s="9">
        <v>51.13</v>
      </c>
      <c r="L22" s="7">
        <v>35</v>
      </c>
    </row>
    <row r="23" spans="2:12" x14ac:dyDescent="0.2">
      <c r="J23" s="10" t="s">
        <v>201</v>
      </c>
      <c r="K23" s="9">
        <v>50.16</v>
      </c>
      <c r="L23" s="7">
        <v>34</v>
      </c>
    </row>
    <row r="24" spans="2:12" x14ac:dyDescent="0.2">
      <c r="J24" s="10" t="s">
        <v>176</v>
      </c>
      <c r="K24" s="9">
        <v>49.86</v>
      </c>
      <c r="L24" s="7">
        <v>33</v>
      </c>
    </row>
    <row r="25" spans="2:12" x14ac:dyDescent="0.2">
      <c r="J25" s="10" t="s">
        <v>148</v>
      </c>
      <c r="K25" s="9">
        <v>49.71</v>
      </c>
      <c r="L25" s="7">
        <v>32</v>
      </c>
    </row>
    <row r="26" spans="2:12" x14ac:dyDescent="0.2">
      <c r="J26" s="10" t="s">
        <v>202</v>
      </c>
      <c r="K26" s="9">
        <v>47.74</v>
      </c>
      <c r="L26" s="7">
        <v>31</v>
      </c>
    </row>
    <row r="27" spans="2:12" x14ac:dyDescent="0.2">
      <c r="J27" s="10" t="s">
        <v>43</v>
      </c>
      <c r="K27" s="9">
        <v>47.44</v>
      </c>
      <c r="L27" s="7">
        <v>30</v>
      </c>
    </row>
    <row r="28" spans="2:12" x14ac:dyDescent="0.2">
      <c r="J28" s="10" t="s">
        <v>149</v>
      </c>
      <c r="K28" s="9">
        <v>47.04</v>
      </c>
      <c r="L28" s="7">
        <v>30</v>
      </c>
    </row>
    <row r="29" spans="2:12" x14ac:dyDescent="0.2">
      <c r="J29" s="10" t="s">
        <v>140</v>
      </c>
      <c r="K29" s="9">
        <v>44.9</v>
      </c>
      <c r="L29" s="7">
        <v>30</v>
      </c>
    </row>
    <row r="30" spans="2:12" x14ac:dyDescent="0.2">
      <c r="J30" s="10" t="s">
        <v>23</v>
      </c>
      <c r="K30" s="9">
        <v>44.76</v>
      </c>
      <c r="L30" s="7">
        <v>30</v>
      </c>
    </row>
    <row r="31" spans="2:12" x14ac:dyDescent="0.2">
      <c r="J31" s="10" t="s">
        <v>63</v>
      </c>
      <c r="K31" s="9">
        <v>42.02</v>
      </c>
      <c r="L31" s="7">
        <v>30</v>
      </c>
    </row>
    <row r="32" spans="2:12" ht="13.5" thickBot="1" x14ac:dyDescent="0.25">
      <c r="J32" s="11" t="s">
        <v>144</v>
      </c>
      <c r="K32" s="13">
        <v>39.08</v>
      </c>
      <c r="L32" s="8">
        <v>30</v>
      </c>
    </row>
  </sheetData>
  <sortState xmlns:xlrd2="http://schemas.microsoft.com/office/spreadsheetml/2017/richdata2" ref="J7:K32">
    <sortCondition descending="1" ref="K7:K32"/>
  </sortState>
  <mergeCells count="5">
    <mergeCell ref="F2:H2"/>
    <mergeCell ref="F3:H3"/>
    <mergeCell ref="B5:D5"/>
    <mergeCell ref="F5:H5"/>
    <mergeCell ref="J5:L5"/>
  </mergeCells>
  <pageMargins left="0.75" right="0.75" top="1" bottom="1" header="0.5" footer="0.5"/>
  <pageSetup paperSize="9" scale="6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L31"/>
  <sheetViews>
    <sheetView workbookViewId="0">
      <selection activeCell="F43" sqref="F43"/>
    </sheetView>
  </sheetViews>
  <sheetFormatPr defaultRowHeight="12.75" x14ac:dyDescent="0.2"/>
  <cols>
    <col min="2" max="2" width="19.7109375" customWidth="1"/>
    <col min="3" max="3" width="9.7109375" style="43" customWidth="1"/>
    <col min="4" max="4" width="9.7109375" customWidth="1"/>
    <col min="6" max="6" width="19.7109375" customWidth="1"/>
    <col min="7" max="7" width="9.7109375" style="44" customWidth="1"/>
    <col min="8" max="8" width="9.7109375" customWidth="1"/>
    <col min="10" max="10" width="19.7109375" customWidth="1"/>
    <col min="11" max="12" width="9.7109375" customWidth="1"/>
  </cols>
  <sheetData>
    <row r="1" spans="2:12" ht="13.5" thickBot="1" x14ac:dyDescent="0.25"/>
    <row r="2" spans="2:12" ht="15.75" x14ac:dyDescent="0.25">
      <c r="B2" s="1"/>
      <c r="C2" s="45"/>
      <c r="D2" s="1"/>
      <c r="E2" s="5"/>
      <c r="F2" s="117" t="s">
        <v>18</v>
      </c>
      <c r="G2" s="118"/>
      <c r="H2" s="119"/>
    </row>
    <row r="3" spans="2:12" ht="16.5" thickBot="1" x14ac:dyDescent="0.3">
      <c r="B3" s="2"/>
      <c r="C3" s="46"/>
      <c r="D3" s="2"/>
      <c r="E3" s="3"/>
      <c r="F3" s="120">
        <v>46206</v>
      </c>
      <c r="G3" s="121"/>
      <c r="H3" s="122"/>
    </row>
    <row r="4" spans="2:12" ht="13.5" thickBot="1" x14ac:dyDescent="0.25"/>
    <row r="5" spans="2:12" ht="13.5" thickBot="1" x14ac:dyDescent="0.25">
      <c r="B5" s="123" t="s">
        <v>9</v>
      </c>
      <c r="C5" s="124"/>
      <c r="D5" s="125"/>
      <c r="F5" s="123" t="s">
        <v>8</v>
      </c>
      <c r="G5" s="124"/>
      <c r="H5" s="125"/>
      <c r="J5" s="123" t="s">
        <v>3</v>
      </c>
      <c r="K5" s="124"/>
      <c r="L5" s="125"/>
    </row>
    <row r="6" spans="2:12" ht="13.5" thickBot="1" x14ac:dyDescent="0.25">
      <c r="B6" s="64" t="s">
        <v>4</v>
      </c>
      <c r="C6" s="65" t="s">
        <v>1</v>
      </c>
      <c r="D6" s="63" t="s">
        <v>2</v>
      </c>
      <c r="F6" s="64" t="s">
        <v>4</v>
      </c>
      <c r="G6" s="65" t="s">
        <v>1</v>
      </c>
      <c r="H6" s="63" t="s">
        <v>2</v>
      </c>
      <c r="J6" s="64" t="s">
        <v>4</v>
      </c>
      <c r="K6" s="65" t="s">
        <v>5</v>
      </c>
      <c r="L6" s="63" t="s">
        <v>2</v>
      </c>
    </row>
    <row r="7" spans="2:12" x14ac:dyDescent="0.2">
      <c r="B7" s="10" t="s">
        <v>39</v>
      </c>
      <c r="C7" s="38">
        <v>3.197916666666667E-2</v>
      </c>
      <c r="D7" s="7">
        <v>50</v>
      </c>
      <c r="F7" s="10" t="s">
        <v>32</v>
      </c>
      <c r="G7" s="38">
        <v>2.3784722222222221E-2</v>
      </c>
      <c r="H7" s="7">
        <v>50</v>
      </c>
      <c r="J7" s="12" t="s">
        <v>58</v>
      </c>
      <c r="K7" s="9">
        <v>84.24</v>
      </c>
      <c r="L7" s="6">
        <v>50</v>
      </c>
    </row>
    <row r="8" spans="2:12" x14ac:dyDescent="0.2">
      <c r="B8" s="10" t="s">
        <v>40</v>
      </c>
      <c r="C8" s="47">
        <v>3.5173611111111114E-2</v>
      </c>
      <c r="D8" s="15">
        <v>49</v>
      </c>
      <c r="F8" s="10" t="s">
        <v>57</v>
      </c>
      <c r="G8" s="38">
        <v>2.3877314814814816E-2</v>
      </c>
      <c r="H8" s="7">
        <v>49</v>
      </c>
      <c r="J8" s="10" t="s">
        <v>57</v>
      </c>
      <c r="K8" s="9">
        <v>81.44</v>
      </c>
      <c r="L8" s="7">
        <v>49</v>
      </c>
    </row>
    <row r="9" spans="2:12" x14ac:dyDescent="0.2">
      <c r="B9" s="10" t="s">
        <v>201</v>
      </c>
      <c r="C9" s="47">
        <v>4.0902777777777781E-2</v>
      </c>
      <c r="D9" s="15">
        <v>48</v>
      </c>
      <c r="F9" s="10" t="s">
        <v>120</v>
      </c>
      <c r="G9" s="38">
        <v>2.5173611111111112E-2</v>
      </c>
      <c r="H9" s="7">
        <v>48</v>
      </c>
      <c r="J9" s="10" t="s">
        <v>32</v>
      </c>
      <c r="K9" s="9">
        <v>79.930000000000007</v>
      </c>
      <c r="L9" s="7">
        <v>48</v>
      </c>
    </row>
    <row r="10" spans="2:12" ht="13.5" thickBot="1" x14ac:dyDescent="0.25">
      <c r="B10" s="11" t="s">
        <v>42</v>
      </c>
      <c r="C10" s="39">
        <v>4.5104166666666667E-2</v>
      </c>
      <c r="D10" s="8">
        <v>47</v>
      </c>
      <c r="F10" s="10" t="s">
        <v>58</v>
      </c>
      <c r="G10" s="38">
        <v>2.5196759259259259E-2</v>
      </c>
      <c r="H10" s="7">
        <v>47</v>
      </c>
      <c r="J10" s="10" t="s">
        <v>124</v>
      </c>
      <c r="K10" s="9">
        <v>78.86</v>
      </c>
      <c r="L10" s="7">
        <v>47</v>
      </c>
    </row>
    <row r="11" spans="2:12" x14ac:dyDescent="0.2">
      <c r="F11" s="10" t="s">
        <v>105</v>
      </c>
      <c r="G11" s="38">
        <v>2.5300925925925925E-2</v>
      </c>
      <c r="H11" s="7">
        <v>46</v>
      </c>
      <c r="J11" s="10" t="s">
        <v>183</v>
      </c>
      <c r="K11" s="9">
        <v>78.150000000000006</v>
      </c>
      <c r="L11" s="7">
        <v>46</v>
      </c>
    </row>
    <row r="12" spans="2:12" x14ac:dyDescent="0.2">
      <c r="F12" s="10" t="s">
        <v>121</v>
      </c>
      <c r="G12" s="38">
        <v>2.5983796296296297E-2</v>
      </c>
      <c r="H12" s="7">
        <v>45</v>
      </c>
      <c r="J12" s="10" t="s">
        <v>105</v>
      </c>
      <c r="K12" s="9">
        <v>75.709999999999994</v>
      </c>
      <c r="L12" s="7">
        <v>45</v>
      </c>
    </row>
    <row r="13" spans="2:12" x14ac:dyDescent="0.2">
      <c r="F13" s="10" t="s">
        <v>124</v>
      </c>
      <c r="G13" s="38">
        <v>2.7604166666666666E-2</v>
      </c>
      <c r="H13" s="7">
        <v>44</v>
      </c>
      <c r="J13" s="10" t="s">
        <v>203</v>
      </c>
      <c r="K13" s="9">
        <v>74.42</v>
      </c>
      <c r="L13" s="7">
        <v>44</v>
      </c>
    </row>
    <row r="14" spans="2:12" x14ac:dyDescent="0.2">
      <c r="F14" s="10" t="s">
        <v>14</v>
      </c>
      <c r="G14" s="38">
        <v>2.7650462962962963E-2</v>
      </c>
      <c r="H14" s="7">
        <v>43</v>
      </c>
      <c r="J14" s="10" t="s">
        <v>14</v>
      </c>
      <c r="K14" s="9">
        <v>72.540000000000006</v>
      </c>
      <c r="L14" s="7">
        <v>43</v>
      </c>
    </row>
    <row r="15" spans="2:12" x14ac:dyDescent="0.2">
      <c r="F15" s="10" t="s">
        <v>122</v>
      </c>
      <c r="G15" s="38">
        <v>2.7777777777777776E-2</v>
      </c>
      <c r="H15" s="7">
        <v>42</v>
      </c>
      <c r="J15" s="10" t="s">
        <v>106</v>
      </c>
      <c r="K15" s="9">
        <v>71.92</v>
      </c>
      <c r="L15" s="7">
        <v>42</v>
      </c>
    </row>
    <row r="16" spans="2:12" x14ac:dyDescent="0.2">
      <c r="F16" s="10" t="s">
        <v>106</v>
      </c>
      <c r="G16" s="38">
        <v>2.8796296296296296E-2</v>
      </c>
      <c r="H16" s="7">
        <v>41</v>
      </c>
      <c r="J16" s="10" t="s">
        <v>120</v>
      </c>
      <c r="K16" s="9">
        <v>71.66</v>
      </c>
      <c r="L16" s="7">
        <v>41</v>
      </c>
    </row>
    <row r="17" spans="6:12" x14ac:dyDescent="0.2">
      <c r="F17" s="10" t="s">
        <v>189</v>
      </c>
      <c r="G17" s="38">
        <v>2.9351851851851851E-2</v>
      </c>
      <c r="H17" s="7">
        <v>40</v>
      </c>
      <c r="J17" s="10" t="s">
        <v>121</v>
      </c>
      <c r="K17" s="9">
        <v>70.650000000000006</v>
      </c>
      <c r="L17" s="7">
        <v>40</v>
      </c>
    </row>
    <row r="18" spans="6:12" x14ac:dyDescent="0.2">
      <c r="F18" s="10" t="s">
        <v>203</v>
      </c>
      <c r="G18" s="38">
        <v>3.0555555555555555E-2</v>
      </c>
      <c r="H18" s="7">
        <v>39</v>
      </c>
      <c r="J18" s="10" t="s">
        <v>189</v>
      </c>
      <c r="K18" s="9">
        <v>69.98</v>
      </c>
      <c r="L18" s="7">
        <v>39</v>
      </c>
    </row>
    <row r="19" spans="6:12" x14ac:dyDescent="0.2">
      <c r="F19" s="10" t="s">
        <v>60</v>
      </c>
      <c r="G19" s="38">
        <v>3.0925925925925926E-2</v>
      </c>
      <c r="H19" s="7">
        <v>38</v>
      </c>
      <c r="J19" s="10" t="s">
        <v>39</v>
      </c>
      <c r="K19" s="9">
        <v>69.489999999999995</v>
      </c>
      <c r="L19" s="7">
        <v>38</v>
      </c>
    </row>
    <row r="20" spans="6:12" x14ac:dyDescent="0.2">
      <c r="F20" s="10" t="s">
        <v>204</v>
      </c>
      <c r="G20" s="38">
        <v>3.1157407407407408E-2</v>
      </c>
      <c r="H20" s="7">
        <v>37</v>
      </c>
      <c r="J20" s="14" t="s">
        <v>40</v>
      </c>
      <c r="K20" s="9">
        <v>68.81</v>
      </c>
      <c r="L20" s="7">
        <v>37</v>
      </c>
    </row>
    <row r="21" spans="6:12" x14ac:dyDescent="0.2">
      <c r="F21" s="10" t="s">
        <v>183</v>
      </c>
      <c r="G21" s="38">
        <v>3.1412037037037037E-2</v>
      </c>
      <c r="H21" s="7">
        <v>36</v>
      </c>
      <c r="J21" s="10" t="s">
        <v>205</v>
      </c>
      <c r="K21" s="9">
        <v>67.739999999999995</v>
      </c>
      <c r="L21" s="7">
        <v>36</v>
      </c>
    </row>
    <row r="22" spans="6:12" x14ac:dyDescent="0.2">
      <c r="F22" s="10" t="s">
        <v>205</v>
      </c>
      <c r="G22" s="38">
        <v>3.1597222222222221E-2</v>
      </c>
      <c r="H22" s="7">
        <v>35</v>
      </c>
      <c r="J22" s="10" t="s">
        <v>122</v>
      </c>
      <c r="K22" s="9">
        <v>65.44</v>
      </c>
      <c r="L22" s="7">
        <v>35</v>
      </c>
    </row>
    <row r="23" spans="6:12" x14ac:dyDescent="0.2">
      <c r="F23" s="10" t="s">
        <v>25</v>
      </c>
      <c r="G23" s="38">
        <v>3.2141203703703707E-2</v>
      </c>
      <c r="H23" s="7">
        <v>34</v>
      </c>
      <c r="J23" s="10" t="s">
        <v>25</v>
      </c>
      <c r="K23" s="9">
        <v>64.959999999999994</v>
      </c>
      <c r="L23" s="7">
        <v>34</v>
      </c>
    </row>
    <row r="24" spans="6:12" x14ac:dyDescent="0.2">
      <c r="F24" s="10" t="s">
        <v>21</v>
      </c>
      <c r="G24" s="38">
        <v>3.408564814814815E-2</v>
      </c>
      <c r="H24" s="7">
        <v>33</v>
      </c>
      <c r="J24" s="10" t="s">
        <v>201</v>
      </c>
      <c r="K24" s="9">
        <v>63.28</v>
      </c>
      <c r="L24" s="7">
        <v>33</v>
      </c>
    </row>
    <row r="25" spans="6:12" x14ac:dyDescent="0.2">
      <c r="F25" s="10" t="s">
        <v>174</v>
      </c>
      <c r="G25" s="38">
        <v>4.0011574074074074E-2</v>
      </c>
      <c r="H25" s="7">
        <v>32</v>
      </c>
      <c r="J25" s="10" t="s">
        <v>60</v>
      </c>
      <c r="K25" s="9">
        <v>59.36</v>
      </c>
      <c r="L25" s="7">
        <v>32</v>
      </c>
    </row>
    <row r="26" spans="6:12" x14ac:dyDescent="0.2">
      <c r="F26" s="10" t="s">
        <v>206</v>
      </c>
      <c r="G26" s="38">
        <v>4.0914351851851855E-2</v>
      </c>
      <c r="H26" s="7">
        <v>31</v>
      </c>
      <c r="J26" s="10" t="s">
        <v>204</v>
      </c>
      <c r="K26" s="9">
        <v>57.67</v>
      </c>
      <c r="L26" s="7">
        <v>31</v>
      </c>
    </row>
    <row r="27" spans="6:12" ht="13.5" thickBot="1" x14ac:dyDescent="0.25">
      <c r="F27" s="11" t="s">
        <v>177</v>
      </c>
      <c r="G27" s="39">
        <v>5.4756944444444441E-2</v>
      </c>
      <c r="H27" s="8">
        <v>30</v>
      </c>
      <c r="J27" s="10" t="s">
        <v>174</v>
      </c>
      <c r="K27" s="9">
        <v>56.83</v>
      </c>
      <c r="L27" s="7">
        <v>30</v>
      </c>
    </row>
    <row r="28" spans="6:12" x14ac:dyDescent="0.2">
      <c r="J28" s="10" t="s">
        <v>206</v>
      </c>
      <c r="K28" s="9">
        <v>55.58</v>
      </c>
      <c r="L28" s="7">
        <v>30</v>
      </c>
    </row>
    <row r="29" spans="6:12" x14ac:dyDescent="0.2">
      <c r="J29" s="10" t="s">
        <v>21</v>
      </c>
      <c r="K29" s="9">
        <v>54.56</v>
      </c>
      <c r="L29" s="7">
        <v>30</v>
      </c>
    </row>
    <row r="30" spans="6:12" x14ac:dyDescent="0.2">
      <c r="J30" s="10" t="s">
        <v>42</v>
      </c>
      <c r="K30" s="9">
        <v>52.97</v>
      </c>
      <c r="L30" s="7">
        <v>30</v>
      </c>
    </row>
    <row r="31" spans="6:12" ht="13.5" thickBot="1" x14ac:dyDescent="0.25">
      <c r="J31" s="11" t="s">
        <v>177</v>
      </c>
      <c r="K31" s="13">
        <v>37.51</v>
      </c>
      <c r="L31" s="8">
        <v>30</v>
      </c>
    </row>
  </sheetData>
  <sortState xmlns:xlrd2="http://schemas.microsoft.com/office/spreadsheetml/2017/richdata2" ref="J7:K31">
    <sortCondition descending="1" ref="K7:K31"/>
  </sortState>
  <mergeCells count="5">
    <mergeCell ref="F2:H2"/>
    <mergeCell ref="F3:H3"/>
    <mergeCell ref="B5:D5"/>
    <mergeCell ref="F5:H5"/>
    <mergeCell ref="J5:L5"/>
  </mergeCells>
  <pageMargins left="0.75" right="0.75" top="1" bottom="1" header="0.5" footer="0.5"/>
  <pageSetup paperSize="9" scale="6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L16"/>
  <sheetViews>
    <sheetView workbookViewId="0">
      <selection activeCell="BB94" sqref="BB94"/>
    </sheetView>
  </sheetViews>
  <sheetFormatPr defaultRowHeight="12.75" x14ac:dyDescent="0.2"/>
  <cols>
    <col min="2" max="2" width="18.7109375" bestFit="1" customWidth="1"/>
    <col min="3" max="3" width="10.85546875" style="4" bestFit="1" customWidth="1"/>
    <col min="4" max="4" width="9.7109375" customWidth="1"/>
    <col min="6" max="6" width="19" bestFit="1" customWidth="1"/>
    <col min="7" max="7" width="10.85546875" bestFit="1" customWidth="1"/>
    <col min="8" max="8" width="9.7109375" customWidth="1"/>
    <col min="10" max="10" width="19.7109375" customWidth="1"/>
    <col min="11" max="12" width="9.7109375" customWidth="1"/>
  </cols>
  <sheetData>
    <row r="1" spans="2:12" ht="13.5" thickBot="1" x14ac:dyDescent="0.25"/>
    <row r="2" spans="2:12" ht="15.75" x14ac:dyDescent="0.25">
      <c r="B2" s="1"/>
      <c r="C2" s="1"/>
      <c r="D2" s="1"/>
      <c r="E2" s="5"/>
      <c r="F2" s="117" t="s">
        <v>89</v>
      </c>
      <c r="G2" s="118"/>
      <c r="H2" s="119"/>
    </row>
    <row r="3" spans="2:12" ht="16.5" thickBot="1" x14ac:dyDescent="0.3">
      <c r="B3" s="2"/>
      <c r="C3" s="2"/>
      <c r="D3" s="2"/>
      <c r="E3" s="3"/>
      <c r="F3" s="120">
        <v>46271</v>
      </c>
      <c r="G3" s="121"/>
      <c r="H3" s="122"/>
    </row>
    <row r="4" spans="2:12" ht="13.5" thickBot="1" x14ac:dyDescent="0.25"/>
    <row r="5" spans="2:12" ht="13.5" thickBot="1" x14ac:dyDescent="0.25">
      <c r="B5" s="123" t="s">
        <v>9</v>
      </c>
      <c r="C5" s="124"/>
      <c r="D5" s="125"/>
      <c r="F5" s="123" t="s">
        <v>8</v>
      </c>
      <c r="G5" s="124"/>
      <c r="H5" s="125"/>
      <c r="J5" s="123" t="s">
        <v>3</v>
      </c>
      <c r="K5" s="124"/>
      <c r="L5" s="125"/>
    </row>
    <row r="6" spans="2:12" ht="13.5" thickBot="1" x14ac:dyDescent="0.25">
      <c r="B6" s="64" t="s">
        <v>4</v>
      </c>
      <c r="C6" s="65" t="s">
        <v>1</v>
      </c>
      <c r="D6" s="63" t="s">
        <v>2</v>
      </c>
      <c r="F6" s="64" t="s">
        <v>4</v>
      </c>
      <c r="G6" s="65" t="s">
        <v>1</v>
      </c>
      <c r="H6" s="63" t="s">
        <v>2</v>
      </c>
      <c r="J6" s="64" t="s">
        <v>4</v>
      </c>
      <c r="K6" s="65" t="s">
        <v>5</v>
      </c>
      <c r="L6" s="63" t="s">
        <v>2</v>
      </c>
    </row>
    <row r="7" spans="2:12" x14ac:dyDescent="0.2">
      <c r="B7" s="10" t="s">
        <v>102</v>
      </c>
      <c r="C7" s="34">
        <v>4.2523148148148171E-2</v>
      </c>
      <c r="D7" s="7">
        <v>50</v>
      </c>
      <c r="F7" s="10" t="s">
        <v>121</v>
      </c>
      <c r="G7" s="34">
        <v>3.5729166666666701E-2</v>
      </c>
      <c r="H7" s="7">
        <v>50</v>
      </c>
      <c r="J7" s="12" t="s">
        <v>30</v>
      </c>
      <c r="K7" s="9">
        <v>70.430000000000007</v>
      </c>
      <c r="L7" s="6">
        <v>50</v>
      </c>
    </row>
    <row r="8" spans="2:12" x14ac:dyDescent="0.2">
      <c r="B8" s="10" t="s">
        <v>207</v>
      </c>
      <c r="C8" s="34">
        <v>4.2893518518518525E-2</v>
      </c>
      <c r="D8" s="7">
        <v>49</v>
      </c>
      <c r="F8" s="10" t="s">
        <v>189</v>
      </c>
      <c r="G8" s="34">
        <v>3.7581018518518527E-2</v>
      </c>
      <c r="H8" s="7">
        <v>49</v>
      </c>
      <c r="J8" s="10" t="s">
        <v>208</v>
      </c>
      <c r="K8" s="9">
        <v>68.34</v>
      </c>
      <c r="L8" s="7">
        <v>49</v>
      </c>
    </row>
    <row r="9" spans="2:12" x14ac:dyDescent="0.2">
      <c r="B9" s="10" t="s">
        <v>30</v>
      </c>
      <c r="C9" s="34">
        <v>4.3055555555555569E-2</v>
      </c>
      <c r="D9" s="7">
        <v>48</v>
      </c>
      <c r="F9" s="10" t="s">
        <v>208</v>
      </c>
      <c r="G9" s="34">
        <v>3.7604166666666661E-2</v>
      </c>
      <c r="H9" s="7">
        <v>48</v>
      </c>
      <c r="J9" s="10" t="s">
        <v>203</v>
      </c>
      <c r="K9" s="9">
        <v>68.2</v>
      </c>
      <c r="L9" s="7">
        <v>48</v>
      </c>
    </row>
    <row r="10" spans="2:12" x14ac:dyDescent="0.2">
      <c r="B10" s="10" t="s">
        <v>23</v>
      </c>
      <c r="C10" s="34">
        <v>4.883101851851851E-2</v>
      </c>
      <c r="D10" s="7">
        <v>47</v>
      </c>
      <c r="F10" s="10" t="s">
        <v>203</v>
      </c>
      <c r="G10" s="34">
        <v>3.8020833333333337E-2</v>
      </c>
      <c r="H10" s="7">
        <v>47</v>
      </c>
      <c r="J10" s="10" t="s">
        <v>207</v>
      </c>
      <c r="K10" s="9">
        <v>65.12</v>
      </c>
      <c r="L10" s="7">
        <v>47</v>
      </c>
    </row>
    <row r="11" spans="2:12" ht="13.5" thickBot="1" x14ac:dyDescent="0.25">
      <c r="B11" s="11" t="s">
        <v>154</v>
      </c>
      <c r="C11" s="35">
        <v>5.8472222222222259E-2</v>
      </c>
      <c r="D11" s="8">
        <v>46</v>
      </c>
      <c r="F11" s="11" t="s">
        <v>63</v>
      </c>
      <c r="G11" s="35">
        <v>4.9571759259259274E-2</v>
      </c>
      <c r="H11" s="8">
        <v>46</v>
      </c>
      <c r="J11" s="10" t="s">
        <v>189</v>
      </c>
      <c r="K11" s="9">
        <v>62.29</v>
      </c>
      <c r="L11" s="7">
        <v>46</v>
      </c>
    </row>
    <row r="12" spans="2:12" x14ac:dyDescent="0.2">
      <c r="J12" s="10" t="s">
        <v>102</v>
      </c>
      <c r="K12" s="9">
        <v>60.18</v>
      </c>
      <c r="L12" s="7">
        <v>45</v>
      </c>
    </row>
    <row r="13" spans="2:12" x14ac:dyDescent="0.2">
      <c r="J13" s="10" t="s">
        <v>121</v>
      </c>
      <c r="K13" s="9">
        <v>58.52</v>
      </c>
      <c r="L13" s="7">
        <v>44</v>
      </c>
    </row>
    <row r="14" spans="2:12" x14ac:dyDescent="0.2">
      <c r="J14" s="10" t="s">
        <v>63</v>
      </c>
      <c r="K14" s="9">
        <v>49.21</v>
      </c>
      <c r="L14" s="7">
        <v>43</v>
      </c>
    </row>
    <row r="15" spans="2:12" x14ac:dyDescent="0.2">
      <c r="J15" s="10" t="s">
        <v>23</v>
      </c>
      <c r="K15" s="9">
        <v>48.42</v>
      </c>
      <c r="L15" s="7">
        <v>42</v>
      </c>
    </row>
    <row r="16" spans="2:12" ht="13.5" thickBot="1" x14ac:dyDescent="0.25">
      <c r="J16" s="11" t="s">
        <v>154</v>
      </c>
      <c r="K16" s="13">
        <v>44.82</v>
      </c>
      <c r="L16" s="8">
        <v>41</v>
      </c>
    </row>
  </sheetData>
  <sortState xmlns:xlrd2="http://schemas.microsoft.com/office/spreadsheetml/2017/richdata2" ref="J7:K16">
    <sortCondition descending="1" ref="K7:K16"/>
  </sortState>
  <mergeCells count="5">
    <mergeCell ref="F2:H2"/>
    <mergeCell ref="F3:H3"/>
    <mergeCell ref="B5:D5"/>
    <mergeCell ref="F5:H5"/>
    <mergeCell ref="J5:L5"/>
  </mergeCells>
  <pageMargins left="0.75" right="0.75" top="1" bottom="1" header="0.5" footer="0.5"/>
  <pageSetup paperSize="9" scale="6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L51"/>
  <sheetViews>
    <sheetView workbookViewId="0">
      <selection activeCell="H36" sqref="H36"/>
    </sheetView>
  </sheetViews>
  <sheetFormatPr defaultRowHeight="12.75" x14ac:dyDescent="0.2"/>
  <cols>
    <col min="2" max="2" width="25.140625" bestFit="1" customWidth="1"/>
    <col min="3" max="3" width="13.85546875" style="4" bestFit="1" customWidth="1"/>
    <col min="6" max="6" width="25.140625" customWidth="1"/>
    <col min="10" max="10" width="25.140625" customWidth="1"/>
  </cols>
  <sheetData>
    <row r="1" spans="2:12" ht="13.5" thickBot="1" x14ac:dyDescent="0.25"/>
    <row r="2" spans="2:12" ht="15.75" x14ac:dyDescent="0.25">
      <c r="B2" s="1"/>
      <c r="C2" s="1"/>
      <c r="D2" s="1"/>
      <c r="E2" s="5"/>
      <c r="F2" s="117" t="s">
        <v>96</v>
      </c>
      <c r="G2" s="118"/>
      <c r="H2" s="119"/>
    </row>
    <row r="3" spans="2:12" ht="16.5" thickBot="1" x14ac:dyDescent="0.3">
      <c r="B3" s="2"/>
      <c r="C3" s="2"/>
      <c r="D3" s="2"/>
      <c r="E3" s="3"/>
      <c r="F3" s="120">
        <v>46291</v>
      </c>
      <c r="G3" s="121"/>
      <c r="H3" s="122"/>
    </row>
    <row r="4" spans="2:12" ht="13.5" thickBot="1" x14ac:dyDescent="0.25"/>
    <row r="5" spans="2:12" ht="13.5" thickBot="1" x14ac:dyDescent="0.25">
      <c r="B5" s="123" t="s">
        <v>9</v>
      </c>
      <c r="C5" s="124"/>
      <c r="D5" s="125"/>
      <c r="F5" s="123" t="s">
        <v>8</v>
      </c>
      <c r="G5" s="124"/>
      <c r="H5" s="125"/>
      <c r="J5" s="123" t="s">
        <v>3</v>
      </c>
      <c r="K5" s="124"/>
      <c r="L5" s="125"/>
    </row>
    <row r="6" spans="2:12" ht="13.5" thickBot="1" x14ac:dyDescent="0.25">
      <c r="B6" s="64" t="s">
        <v>4</v>
      </c>
      <c r="C6" s="68" t="s">
        <v>1</v>
      </c>
      <c r="D6" s="63" t="s">
        <v>2</v>
      </c>
      <c r="F6" s="64" t="s">
        <v>4</v>
      </c>
      <c r="G6" s="65" t="s">
        <v>1</v>
      </c>
      <c r="H6" s="63" t="s">
        <v>2</v>
      </c>
      <c r="J6" s="64" t="s">
        <v>4</v>
      </c>
      <c r="K6" s="65" t="s">
        <v>5</v>
      </c>
      <c r="L6" s="63" t="s">
        <v>2</v>
      </c>
    </row>
    <row r="7" spans="2:12" x14ac:dyDescent="0.2">
      <c r="B7" s="10" t="s">
        <v>178</v>
      </c>
      <c r="C7" s="53" t="s">
        <v>216</v>
      </c>
      <c r="D7" s="7">
        <v>50</v>
      </c>
      <c r="F7" s="10" t="s">
        <v>57</v>
      </c>
      <c r="G7" s="17" t="s">
        <v>242</v>
      </c>
      <c r="H7" s="7">
        <v>50</v>
      </c>
      <c r="J7" s="29" t="s">
        <v>58</v>
      </c>
      <c r="K7" s="9">
        <v>86.82</v>
      </c>
      <c r="L7" s="40">
        <v>50</v>
      </c>
    </row>
    <row r="8" spans="2:12" x14ac:dyDescent="0.2">
      <c r="B8" s="10" t="s">
        <v>108</v>
      </c>
      <c r="C8" s="57" t="s">
        <v>217</v>
      </c>
      <c r="D8" s="7">
        <v>49</v>
      </c>
      <c r="F8" s="10" t="s">
        <v>58</v>
      </c>
      <c r="G8" s="17" t="s">
        <v>243</v>
      </c>
      <c r="H8" s="7">
        <v>49</v>
      </c>
      <c r="J8" s="29" t="s">
        <v>22</v>
      </c>
      <c r="K8" s="9">
        <v>85.27</v>
      </c>
      <c r="L8" s="40">
        <v>49</v>
      </c>
    </row>
    <row r="9" spans="2:12" x14ac:dyDescent="0.2">
      <c r="B9" s="10" t="s">
        <v>26</v>
      </c>
      <c r="C9" s="57" t="s">
        <v>218</v>
      </c>
      <c r="D9" s="7">
        <v>48</v>
      </c>
      <c r="F9" s="10" t="s">
        <v>120</v>
      </c>
      <c r="G9" s="17" t="s">
        <v>244</v>
      </c>
      <c r="H9" s="7">
        <v>48</v>
      </c>
      <c r="J9" s="29" t="s">
        <v>57</v>
      </c>
      <c r="K9" s="9">
        <v>81.760000000000005</v>
      </c>
      <c r="L9" s="40">
        <v>48</v>
      </c>
    </row>
    <row r="10" spans="2:12" x14ac:dyDescent="0.2">
      <c r="B10" s="10" t="s">
        <v>22</v>
      </c>
      <c r="C10" s="57" t="s">
        <v>219</v>
      </c>
      <c r="D10" s="7">
        <v>47</v>
      </c>
      <c r="F10" s="10" t="s">
        <v>121</v>
      </c>
      <c r="G10" s="17" t="s">
        <v>245</v>
      </c>
      <c r="H10" s="7">
        <v>47</v>
      </c>
      <c r="J10" s="29" t="s">
        <v>124</v>
      </c>
      <c r="K10" s="9">
        <v>80.930000000000007</v>
      </c>
      <c r="L10" s="40">
        <v>47</v>
      </c>
    </row>
    <row r="11" spans="2:12" x14ac:dyDescent="0.2">
      <c r="B11" s="10" t="s">
        <v>40</v>
      </c>
      <c r="C11" s="57" t="s">
        <v>220</v>
      </c>
      <c r="D11" s="7">
        <v>46</v>
      </c>
      <c r="F11" s="10" t="s">
        <v>124</v>
      </c>
      <c r="G11" s="17" t="s">
        <v>246</v>
      </c>
      <c r="H11" s="7">
        <v>46</v>
      </c>
      <c r="J11" s="29" t="s">
        <v>26</v>
      </c>
      <c r="K11" s="9">
        <v>80.86</v>
      </c>
      <c r="L11" s="40">
        <v>46</v>
      </c>
    </row>
    <row r="12" spans="2:12" x14ac:dyDescent="0.2">
      <c r="B12" s="10" t="s">
        <v>30</v>
      </c>
      <c r="C12" s="57" t="s">
        <v>221</v>
      </c>
      <c r="D12" s="7">
        <v>45</v>
      </c>
      <c r="F12" s="10" t="s">
        <v>14</v>
      </c>
      <c r="G12" s="17" t="s">
        <v>247</v>
      </c>
      <c r="H12" s="7">
        <v>45</v>
      </c>
      <c r="J12" s="29" t="s">
        <v>30</v>
      </c>
      <c r="K12" s="9">
        <v>79.56</v>
      </c>
      <c r="L12" s="40">
        <v>45</v>
      </c>
    </row>
    <row r="13" spans="2:12" x14ac:dyDescent="0.2">
      <c r="B13" s="10" t="s">
        <v>23</v>
      </c>
      <c r="C13" s="57" t="s">
        <v>222</v>
      </c>
      <c r="D13" s="7">
        <v>44</v>
      </c>
      <c r="F13" s="10" t="s">
        <v>236</v>
      </c>
      <c r="G13" s="17" t="s">
        <v>248</v>
      </c>
      <c r="H13" s="7">
        <v>44</v>
      </c>
      <c r="J13" s="29" t="s">
        <v>108</v>
      </c>
      <c r="K13" s="9">
        <v>76.17</v>
      </c>
      <c r="L13" s="40">
        <v>44</v>
      </c>
    </row>
    <row r="14" spans="2:12" x14ac:dyDescent="0.2">
      <c r="B14" s="10" t="s">
        <v>15</v>
      </c>
      <c r="C14" s="57" t="s">
        <v>223</v>
      </c>
      <c r="D14" s="7">
        <v>43</v>
      </c>
      <c r="F14" s="10" t="s">
        <v>123</v>
      </c>
      <c r="G14" s="17" t="s">
        <v>249</v>
      </c>
      <c r="H14" s="7">
        <v>43</v>
      </c>
      <c r="J14" s="29" t="s">
        <v>209</v>
      </c>
      <c r="K14" s="9">
        <v>75.81</v>
      </c>
      <c r="L14" s="40">
        <v>43</v>
      </c>
    </row>
    <row r="15" spans="2:12" x14ac:dyDescent="0.2">
      <c r="B15" s="10" t="s">
        <v>209</v>
      </c>
      <c r="C15" s="57" t="s">
        <v>224</v>
      </c>
      <c r="D15" s="7">
        <v>42</v>
      </c>
      <c r="F15" s="10" t="s">
        <v>189</v>
      </c>
      <c r="G15" s="17" t="s">
        <v>250</v>
      </c>
      <c r="H15" s="7">
        <v>42</v>
      </c>
      <c r="J15" s="29" t="s">
        <v>203</v>
      </c>
      <c r="K15" s="9">
        <v>75.72</v>
      </c>
      <c r="L15" s="40">
        <v>42</v>
      </c>
    </row>
    <row r="16" spans="2:12" x14ac:dyDescent="0.2">
      <c r="B16" s="10" t="s">
        <v>210</v>
      </c>
      <c r="C16" s="57" t="s">
        <v>225</v>
      </c>
      <c r="D16" s="7">
        <v>41</v>
      </c>
      <c r="F16" s="10" t="s">
        <v>122</v>
      </c>
      <c r="G16" s="17" t="s">
        <v>251</v>
      </c>
      <c r="H16" s="7">
        <v>41</v>
      </c>
      <c r="J16" s="29" t="s">
        <v>14</v>
      </c>
      <c r="K16" s="9">
        <v>74.64</v>
      </c>
      <c r="L16" s="40">
        <v>41</v>
      </c>
    </row>
    <row r="17" spans="2:12" x14ac:dyDescent="0.2">
      <c r="B17" s="10" t="s">
        <v>211</v>
      </c>
      <c r="C17" s="57" t="s">
        <v>226</v>
      </c>
      <c r="D17" s="7">
        <v>40</v>
      </c>
      <c r="F17" s="10" t="s">
        <v>21</v>
      </c>
      <c r="G17" s="17" t="s">
        <v>252</v>
      </c>
      <c r="H17" s="7">
        <v>40</v>
      </c>
      <c r="J17" s="29" t="s">
        <v>237</v>
      </c>
      <c r="K17" s="9">
        <v>73.680000000000007</v>
      </c>
      <c r="L17" s="40">
        <v>40</v>
      </c>
    </row>
    <row r="18" spans="2:12" x14ac:dyDescent="0.2">
      <c r="B18" s="10" t="s">
        <v>179</v>
      </c>
      <c r="C18" s="57" t="s">
        <v>227</v>
      </c>
      <c r="D18" s="7">
        <v>39</v>
      </c>
      <c r="F18" s="10" t="s">
        <v>203</v>
      </c>
      <c r="G18" s="17" t="s">
        <v>253</v>
      </c>
      <c r="H18" s="7">
        <v>39</v>
      </c>
      <c r="J18" s="29" t="s">
        <v>120</v>
      </c>
      <c r="K18" s="9">
        <v>72.89</v>
      </c>
      <c r="L18" s="40">
        <v>39</v>
      </c>
    </row>
    <row r="19" spans="2:12" x14ac:dyDescent="0.2">
      <c r="B19" s="10" t="s">
        <v>42</v>
      </c>
      <c r="C19" s="57" t="s">
        <v>262</v>
      </c>
      <c r="D19" s="7">
        <v>38</v>
      </c>
      <c r="F19" s="10" t="s">
        <v>205</v>
      </c>
      <c r="G19" s="17" t="s">
        <v>254</v>
      </c>
      <c r="H19" s="7">
        <v>38</v>
      </c>
      <c r="J19" s="29" t="s">
        <v>40</v>
      </c>
      <c r="K19" s="9">
        <v>72.81</v>
      </c>
      <c r="L19" s="40">
        <v>38</v>
      </c>
    </row>
    <row r="20" spans="2:12" x14ac:dyDescent="0.2">
      <c r="B20" s="10" t="s">
        <v>111</v>
      </c>
      <c r="C20" s="57" t="s">
        <v>228</v>
      </c>
      <c r="D20" s="7">
        <v>37</v>
      </c>
      <c r="F20" s="10" t="s">
        <v>237</v>
      </c>
      <c r="G20" s="17" t="s">
        <v>255</v>
      </c>
      <c r="H20" s="7">
        <v>37</v>
      </c>
      <c r="J20" s="29" t="s">
        <v>121</v>
      </c>
      <c r="K20" s="9">
        <v>72.3</v>
      </c>
      <c r="L20" s="40">
        <v>37</v>
      </c>
    </row>
    <row r="21" spans="2:12" x14ac:dyDescent="0.2">
      <c r="B21" s="10" t="s">
        <v>154</v>
      </c>
      <c r="C21" s="57" t="s">
        <v>229</v>
      </c>
      <c r="D21" s="7">
        <v>36</v>
      </c>
      <c r="F21" s="10" t="s">
        <v>25</v>
      </c>
      <c r="G21" s="17" t="s">
        <v>256</v>
      </c>
      <c r="H21" s="7">
        <v>36</v>
      </c>
      <c r="J21" s="29" t="s">
        <v>236</v>
      </c>
      <c r="K21" s="9">
        <v>72.2</v>
      </c>
      <c r="L21" s="40">
        <v>36</v>
      </c>
    </row>
    <row r="22" spans="2:12" x14ac:dyDescent="0.2">
      <c r="B22" s="10" t="s">
        <v>212</v>
      </c>
      <c r="C22" s="57" t="s">
        <v>230</v>
      </c>
      <c r="D22" s="7">
        <v>35</v>
      </c>
      <c r="F22" s="10" t="s">
        <v>31</v>
      </c>
      <c r="G22" s="17" t="s">
        <v>257</v>
      </c>
      <c r="H22" s="7">
        <v>35</v>
      </c>
      <c r="J22" s="29" t="s">
        <v>179</v>
      </c>
      <c r="K22" s="9">
        <v>72.180000000000007</v>
      </c>
      <c r="L22" s="40">
        <v>35</v>
      </c>
    </row>
    <row r="23" spans="2:12" x14ac:dyDescent="0.2">
      <c r="B23" s="10" t="s">
        <v>119</v>
      </c>
      <c r="C23" s="57" t="s">
        <v>231</v>
      </c>
      <c r="D23" s="7">
        <v>34</v>
      </c>
      <c r="F23" s="10" t="s">
        <v>134</v>
      </c>
      <c r="G23" s="17" t="s">
        <v>258</v>
      </c>
      <c r="H23" s="7">
        <v>34</v>
      </c>
      <c r="J23" s="29" t="s">
        <v>189</v>
      </c>
      <c r="K23" s="9">
        <v>71.2</v>
      </c>
      <c r="L23" s="40">
        <v>34</v>
      </c>
    </row>
    <row r="24" spans="2:12" x14ac:dyDescent="0.2">
      <c r="B24" s="10" t="s">
        <v>114</v>
      </c>
      <c r="C24" s="57" t="s">
        <v>232</v>
      </c>
      <c r="D24" s="7">
        <v>33</v>
      </c>
      <c r="F24" s="10" t="s">
        <v>238</v>
      </c>
      <c r="G24" s="17" t="s">
        <v>259</v>
      </c>
      <c r="H24" s="7">
        <v>33</v>
      </c>
      <c r="J24" s="29" t="s">
        <v>205</v>
      </c>
      <c r="K24" s="9">
        <v>71.14</v>
      </c>
      <c r="L24" s="40">
        <v>33</v>
      </c>
    </row>
    <row r="25" spans="2:12" x14ac:dyDescent="0.2">
      <c r="B25" s="10" t="s">
        <v>213</v>
      </c>
      <c r="C25" s="57" t="s">
        <v>233</v>
      </c>
      <c r="D25" s="7">
        <v>32</v>
      </c>
      <c r="F25" s="10" t="s">
        <v>239</v>
      </c>
      <c r="G25" s="17" t="s">
        <v>260</v>
      </c>
      <c r="H25" s="7">
        <v>32</v>
      </c>
      <c r="J25" s="29" t="s">
        <v>134</v>
      </c>
      <c r="K25" s="9">
        <v>70.22</v>
      </c>
      <c r="L25" s="40">
        <v>32</v>
      </c>
    </row>
    <row r="26" spans="2:12" x14ac:dyDescent="0.2">
      <c r="B26" s="10" t="s">
        <v>214</v>
      </c>
      <c r="C26" s="57" t="s">
        <v>234</v>
      </c>
      <c r="D26" s="7">
        <v>31</v>
      </c>
      <c r="F26" s="10" t="s">
        <v>140</v>
      </c>
      <c r="G26" s="17" t="s">
        <v>261</v>
      </c>
      <c r="H26" s="7">
        <v>31</v>
      </c>
      <c r="J26" s="29" t="s">
        <v>238</v>
      </c>
      <c r="K26" s="9">
        <v>69.319999999999993</v>
      </c>
      <c r="L26" s="40">
        <v>31</v>
      </c>
    </row>
    <row r="27" spans="2:12" ht="13.5" thickBot="1" x14ac:dyDescent="0.25">
      <c r="B27" s="54" t="s">
        <v>215</v>
      </c>
      <c r="C27" s="55" t="s">
        <v>235</v>
      </c>
      <c r="D27" s="56">
        <v>30</v>
      </c>
      <c r="F27" s="10" t="s">
        <v>175</v>
      </c>
      <c r="G27" s="17" t="s">
        <v>262</v>
      </c>
      <c r="H27" s="7">
        <v>30</v>
      </c>
      <c r="J27" s="29" t="s">
        <v>178</v>
      </c>
      <c r="K27" s="9">
        <v>69</v>
      </c>
      <c r="L27" s="40">
        <v>30</v>
      </c>
    </row>
    <row r="28" spans="2:12" x14ac:dyDescent="0.2">
      <c r="F28" s="10" t="s">
        <v>240</v>
      </c>
      <c r="G28" s="17" t="s">
        <v>263</v>
      </c>
      <c r="H28" s="7">
        <v>30</v>
      </c>
      <c r="J28" s="29" t="s">
        <v>15</v>
      </c>
      <c r="K28" s="9">
        <v>68.63</v>
      </c>
      <c r="L28" s="40">
        <v>30</v>
      </c>
    </row>
    <row r="29" spans="2:12" x14ac:dyDescent="0.2">
      <c r="F29" s="10" t="s">
        <v>241</v>
      </c>
      <c r="G29" s="17" t="s">
        <v>264</v>
      </c>
      <c r="H29" s="7">
        <v>30</v>
      </c>
      <c r="J29" s="29" t="s">
        <v>31</v>
      </c>
      <c r="K29" s="9">
        <v>68.47</v>
      </c>
      <c r="L29" s="40">
        <v>30</v>
      </c>
    </row>
    <row r="30" spans="2:12" ht="13.5" thickBot="1" x14ac:dyDescent="0.25">
      <c r="F30" s="11" t="s">
        <v>174</v>
      </c>
      <c r="G30" s="18" t="s">
        <v>265</v>
      </c>
      <c r="H30" s="8">
        <v>30</v>
      </c>
      <c r="J30" s="29" t="s">
        <v>123</v>
      </c>
      <c r="K30" s="9">
        <v>66.64</v>
      </c>
      <c r="L30" s="40">
        <v>30</v>
      </c>
    </row>
    <row r="31" spans="2:12" x14ac:dyDescent="0.2">
      <c r="J31" s="29" t="s">
        <v>212</v>
      </c>
      <c r="K31" s="9">
        <v>65.819999999999993</v>
      </c>
      <c r="L31" s="40">
        <v>30</v>
      </c>
    </row>
    <row r="32" spans="2:12" x14ac:dyDescent="0.2">
      <c r="J32" s="29" t="s">
        <v>25</v>
      </c>
      <c r="K32" s="9">
        <v>65.58</v>
      </c>
      <c r="L32" s="40">
        <v>30</v>
      </c>
    </row>
    <row r="33" spans="10:12" x14ac:dyDescent="0.2">
      <c r="J33" s="29" t="s">
        <v>210</v>
      </c>
      <c r="K33" s="9">
        <v>65.33</v>
      </c>
      <c r="L33" s="40">
        <v>30</v>
      </c>
    </row>
    <row r="34" spans="10:12" x14ac:dyDescent="0.2">
      <c r="J34" s="29" t="s">
        <v>119</v>
      </c>
      <c r="K34" s="9">
        <v>64.099999999999994</v>
      </c>
      <c r="L34" s="40">
        <v>30</v>
      </c>
    </row>
    <row r="35" spans="10:12" x14ac:dyDescent="0.2">
      <c r="J35" s="29" t="s">
        <v>21</v>
      </c>
      <c r="K35" s="9">
        <v>63.93</v>
      </c>
      <c r="L35" s="40">
        <v>30</v>
      </c>
    </row>
    <row r="36" spans="10:12" x14ac:dyDescent="0.2">
      <c r="J36" s="29" t="s">
        <v>111</v>
      </c>
      <c r="K36" s="9">
        <v>63.39</v>
      </c>
      <c r="L36" s="40">
        <v>30</v>
      </c>
    </row>
    <row r="37" spans="10:12" x14ac:dyDescent="0.2">
      <c r="J37" s="29" t="s">
        <v>122</v>
      </c>
      <c r="K37" s="9">
        <v>62.960000000000008</v>
      </c>
      <c r="L37" s="40">
        <v>30</v>
      </c>
    </row>
    <row r="38" spans="10:12" x14ac:dyDescent="0.2">
      <c r="J38" s="29" t="s">
        <v>23</v>
      </c>
      <c r="K38" s="9">
        <v>59.19</v>
      </c>
      <c r="L38" s="40">
        <v>30</v>
      </c>
    </row>
    <row r="39" spans="10:12" x14ac:dyDescent="0.2">
      <c r="J39" s="29" t="s">
        <v>175</v>
      </c>
      <c r="K39" s="9">
        <v>59.01</v>
      </c>
      <c r="L39" s="40">
        <v>30</v>
      </c>
    </row>
    <row r="40" spans="10:12" x14ac:dyDescent="0.2">
      <c r="J40" s="29" t="s">
        <v>211</v>
      </c>
      <c r="K40" s="9">
        <v>58.52</v>
      </c>
      <c r="L40" s="40">
        <v>30</v>
      </c>
    </row>
    <row r="41" spans="10:12" x14ac:dyDescent="0.2">
      <c r="J41" s="29" t="s">
        <v>42</v>
      </c>
      <c r="K41" s="9">
        <v>58.28</v>
      </c>
      <c r="L41" s="40">
        <v>30</v>
      </c>
    </row>
    <row r="42" spans="10:12" x14ac:dyDescent="0.2">
      <c r="J42" s="29" t="s">
        <v>239</v>
      </c>
      <c r="K42" s="9">
        <v>57.69</v>
      </c>
      <c r="L42" s="40">
        <v>30</v>
      </c>
    </row>
    <row r="43" spans="10:12" x14ac:dyDescent="0.2">
      <c r="J43" s="29" t="s">
        <v>154</v>
      </c>
      <c r="K43" s="9">
        <v>56.15</v>
      </c>
      <c r="L43" s="40">
        <v>30</v>
      </c>
    </row>
    <row r="44" spans="10:12" x14ac:dyDescent="0.2">
      <c r="J44" s="29" t="s">
        <v>140</v>
      </c>
      <c r="K44" s="9">
        <v>55.64</v>
      </c>
      <c r="L44" s="40">
        <v>30</v>
      </c>
    </row>
    <row r="45" spans="10:12" x14ac:dyDescent="0.2">
      <c r="J45" s="29" t="s">
        <v>214</v>
      </c>
      <c r="K45" s="9">
        <v>50.56</v>
      </c>
      <c r="L45" s="40">
        <v>30</v>
      </c>
    </row>
    <row r="46" spans="10:12" x14ac:dyDescent="0.2">
      <c r="J46" s="29" t="s">
        <v>114</v>
      </c>
      <c r="K46" s="9">
        <v>50.05</v>
      </c>
      <c r="L46" s="40">
        <v>30</v>
      </c>
    </row>
    <row r="47" spans="10:12" x14ac:dyDescent="0.2">
      <c r="J47" s="29" t="s">
        <v>213</v>
      </c>
      <c r="K47" s="9">
        <v>49.70000000000001</v>
      </c>
      <c r="L47" s="40">
        <v>30</v>
      </c>
    </row>
    <row r="48" spans="10:12" x14ac:dyDescent="0.2">
      <c r="J48" s="29" t="s">
        <v>240</v>
      </c>
      <c r="K48" s="9">
        <v>35.589999999999996</v>
      </c>
      <c r="L48" s="40">
        <v>30</v>
      </c>
    </row>
    <row r="49" spans="10:12" x14ac:dyDescent="0.2">
      <c r="J49" s="29" t="s">
        <v>174</v>
      </c>
      <c r="K49" s="9">
        <v>27.900000000000002</v>
      </c>
      <c r="L49" s="40">
        <v>30</v>
      </c>
    </row>
    <row r="50" spans="10:12" x14ac:dyDescent="0.2">
      <c r="J50" s="29" t="s">
        <v>215</v>
      </c>
      <c r="K50" s="9">
        <v>27.810000000000002</v>
      </c>
      <c r="L50" s="40">
        <v>30</v>
      </c>
    </row>
    <row r="51" spans="10:12" ht="13.5" thickBot="1" x14ac:dyDescent="0.25">
      <c r="J51" s="11" t="s">
        <v>241</v>
      </c>
      <c r="K51" s="13">
        <v>27.52</v>
      </c>
      <c r="L51" s="41">
        <v>30</v>
      </c>
    </row>
  </sheetData>
  <sortState xmlns:xlrd2="http://schemas.microsoft.com/office/spreadsheetml/2017/richdata2" ref="J7:K51">
    <sortCondition descending="1" ref="K7:K51"/>
  </sortState>
  <mergeCells count="5">
    <mergeCell ref="F2:H2"/>
    <mergeCell ref="F3:H3"/>
    <mergeCell ref="B5:D5"/>
    <mergeCell ref="F5:H5"/>
    <mergeCell ref="J5:L5"/>
  </mergeCells>
  <pageMargins left="0.75" right="0.75" top="1" bottom="1" header="0.5" footer="0.5"/>
  <pageSetup paperSize="9" scale="5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B1:L57"/>
  <sheetViews>
    <sheetView workbookViewId="0">
      <selection activeCell="K67" sqref="K67"/>
    </sheetView>
  </sheetViews>
  <sheetFormatPr defaultRowHeight="12.75" x14ac:dyDescent="0.2"/>
  <cols>
    <col min="2" max="2" width="19.7109375" customWidth="1"/>
    <col min="3" max="3" width="9.7109375" style="4" customWidth="1"/>
    <col min="4" max="4" width="9.7109375" customWidth="1"/>
    <col min="6" max="6" width="19.7109375" customWidth="1"/>
    <col min="7" max="8" width="9.7109375" customWidth="1"/>
    <col min="10" max="10" width="19.7109375" customWidth="1"/>
    <col min="11" max="12" width="9.7109375" customWidth="1"/>
  </cols>
  <sheetData>
    <row r="1" spans="2:12" ht="13.5" thickBot="1" x14ac:dyDescent="0.25"/>
    <row r="2" spans="2:12" ht="15.75" x14ac:dyDescent="0.25">
      <c r="B2" s="1"/>
      <c r="C2" s="1"/>
      <c r="D2" s="1"/>
      <c r="E2" s="5"/>
      <c r="F2" s="117" t="s">
        <v>13</v>
      </c>
      <c r="G2" s="118"/>
      <c r="H2" s="119"/>
    </row>
    <row r="3" spans="2:12" ht="16.5" thickBot="1" x14ac:dyDescent="0.3">
      <c r="B3" s="2"/>
      <c r="C3" s="2"/>
      <c r="D3" s="2"/>
      <c r="E3" s="3"/>
      <c r="F3" s="120">
        <v>46306</v>
      </c>
      <c r="G3" s="121"/>
      <c r="H3" s="122"/>
    </row>
    <row r="4" spans="2:12" ht="13.5" thickBot="1" x14ac:dyDescent="0.25"/>
    <row r="5" spans="2:12" ht="13.5" thickBot="1" x14ac:dyDescent="0.25">
      <c r="B5" s="123" t="s">
        <v>9</v>
      </c>
      <c r="C5" s="124"/>
      <c r="D5" s="125"/>
      <c r="F5" s="123" t="s">
        <v>8</v>
      </c>
      <c r="G5" s="124"/>
      <c r="H5" s="125"/>
      <c r="J5" s="123" t="s">
        <v>3</v>
      </c>
      <c r="K5" s="124"/>
      <c r="L5" s="125"/>
    </row>
    <row r="6" spans="2:12" ht="13.5" thickBot="1" x14ac:dyDescent="0.25">
      <c r="B6" s="64" t="s">
        <v>4</v>
      </c>
      <c r="C6" s="65" t="s">
        <v>1</v>
      </c>
      <c r="D6" s="63" t="s">
        <v>2</v>
      </c>
      <c r="F6" s="64" t="s">
        <v>4</v>
      </c>
      <c r="G6" s="65" t="s">
        <v>1</v>
      </c>
      <c r="H6" s="63" t="s">
        <v>2</v>
      </c>
      <c r="J6" s="64" t="s">
        <v>4</v>
      </c>
      <c r="K6" s="65" t="s">
        <v>5</v>
      </c>
      <c r="L6" s="63" t="s">
        <v>2</v>
      </c>
    </row>
    <row r="7" spans="2:12" x14ac:dyDescent="0.2">
      <c r="B7" s="12" t="s">
        <v>38</v>
      </c>
      <c r="C7" s="94">
        <v>6.7938657407407399E-2</v>
      </c>
      <c r="D7" s="90">
        <v>50</v>
      </c>
      <c r="F7" s="10" t="s">
        <v>57</v>
      </c>
      <c r="G7" s="36">
        <v>5.4424768518518497E-2</v>
      </c>
      <c r="H7" s="91">
        <v>50</v>
      </c>
      <c r="J7" s="10" t="s">
        <v>58</v>
      </c>
      <c r="K7" s="70">
        <v>88.3002227255691</v>
      </c>
      <c r="L7" s="90">
        <v>50</v>
      </c>
    </row>
    <row r="8" spans="2:12" x14ac:dyDescent="0.2">
      <c r="B8" s="10" t="s">
        <v>108</v>
      </c>
      <c r="C8" s="36">
        <v>6.9717592592592595E-2</v>
      </c>
      <c r="D8" s="91">
        <v>49</v>
      </c>
      <c r="F8" s="10" t="s">
        <v>58</v>
      </c>
      <c r="G8" s="36">
        <v>5.5003472222222197E-2</v>
      </c>
      <c r="H8" s="91">
        <v>49</v>
      </c>
      <c r="J8" s="10" t="s">
        <v>22</v>
      </c>
      <c r="K8" s="9">
        <v>84.282081792000795</v>
      </c>
      <c r="L8" s="91">
        <v>49</v>
      </c>
    </row>
    <row r="9" spans="2:12" x14ac:dyDescent="0.2">
      <c r="B9" s="10" t="s">
        <v>19</v>
      </c>
      <c r="C9" s="36">
        <v>7.0085648148148105E-2</v>
      </c>
      <c r="D9" s="91">
        <v>48</v>
      </c>
      <c r="F9" s="10" t="s">
        <v>270</v>
      </c>
      <c r="G9" s="36">
        <v>5.7350694444444399E-2</v>
      </c>
      <c r="H9" s="91">
        <v>48</v>
      </c>
      <c r="J9" s="10" t="s">
        <v>57</v>
      </c>
      <c r="K9" s="9">
        <v>80.613217873666102</v>
      </c>
      <c r="L9" s="91">
        <v>48</v>
      </c>
    </row>
    <row r="10" spans="2:12" x14ac:dyDescent="0.2">
      <c r="B10" s="10" t="s">
        <v>178</v>
      </c>
      <c r="C10" s="36">
        <v>7.0537037037036995E-2</v>
      </c>
      <c r="D10" s="91">
        <v>47</v>
      </c>
      <c r="F10" s="10" t="s">
        <v>105</v>
      </c>
      <c r="G10" s="36">
        <v>5.8624999999999997E-2</v>
      </c>
      <c r="H10" s="91">
        <v>47</v>
      </c>
      <c r="J10" s="10" t="s">
        <v>38</v>
      </c>
      <c r="K10" s="9">
        <v>80.186437242456407</v>
      </c>
      <c r="L10" s="91">
        <v>47</v>
      </c>
    </row>
    <row r="11" spans="2:12" x14ac:dyDescent="0.2">
      <c r="B11" s="14" t="s">
        <v>148</v>
      </c>
      <c r="C11" s="58">
        <v>7.4276620370370403E-2</v>
      </c>
      <c r="D11" s="92">
        <v>46</v>
      </c>
      <c r="F11" s="10" t="s">
        <v>121</v>
      </c>
      <c r="G11" s="36">
        <v>5.87430555555555E-2</v>
      </c>
      <c r="H11" s="91">
        <v>46</v>
      </c>
      <c r="J11" s="10" t="s">
        <v>33</v>
      </c>
      <c r="K11" s="9">
        <v>77.566284789341097</v>
      </c>
      <c r="L11" s="91">
        <v>46</v>
      </c>
    </row>
    <row r="12" spans="2:12" x14ac:dyDescent="0.2">
      <c r="B12" s="10" t="s">
        <v>22</v>
      </c>
      <c r="C12" s="36">
        <v>7.4285879629629598E-2</v>
      </c>
      <c r="D12" s="91">
        <v>45</v>
      </c>
      <c r="F12" s="10" t="s">
        <v>33</v>
      </c>
      <c r="G12" s="36">
        <v>5.9435185185185202E-2</v>
      </c>
      <c r="H12" s="91">
        <v>45</v>
      </c>
      <c r="J12" s="10" t="s">
        <v>208</v>
      </c>
      <c r="K12" s="9">
        <v>77.458486469999997</v>
      </c>
      <c r="L12" s="91">
        <v>45</v>
      </c>
    </row>
    <row r="13" spans="2:12" x14ac:dyDescent="0.2">
      <c r="B13" s="10" t="s">
        <v>207</v>
      </c>
      <c r="C13" s="36">
        <v>7.7300925925925898E-2</v>
      </c>
      <c r="D13" s="91">
        <v>44</v>
      </c>
      <c r="F13" s="10" t="s">
        <v>14</v>
      </c>
      <c r="G13" s="36">
        <v>6.2505787037037006E-2</v>
      </c>
      <c r="H13" s="91">
        <v>44</v>
      </c>
      <c r="J13" s="10" t="s">
        <v>270</v>
      </c>
      <c r="K13" s="9">
        <v>77.125848156675005</v>
      </c>
      <c r="L13" s="91">
        <v>44</v>
      </c>
    </row>
    <row r="14" spans="2:12" x14ac:dyDescent="0.2">
      <c r="B14" s="10" t="s">
        <v>40</v>
      </c>
      <c r="C14" s="36">
        <v>7.7707175925925895E-2</v>
      </c>
      <c r="D14" s="91">
        <v>43</v>
      </c>
      <c r="F14" s="10" t="s">
        <v>123</v>
      </c>
      <c r="G14" s="36">
        <v>6.30347222222222E-2</v>
      </c>
      <c r="H14" s="91">
        <v>43</v>
      </c>
      <c r="J14" s="10" t="s">
        <v>129</v>
      </c>
      <c r="K14" s="9">
        <v>74.912953119868206</v>
      </c>
      <c r="L14" s="91">
        <v>43</v>
      </c>
    </row>
    <row r="15" spans="2:12" x14ac:dyDescent="0.2">
      <c r="B15" s="14" t="s">
        <v>23</v>
      </c>
      <c r="C15" s="58">
        <v>8.4519675925925894E-2</v>
      </c>
      <c r="D15" s="92">
        <v>42</v>
      </c>
      <c r="F15" s="10" t="s">
        <v>271</v>
      </c>
      <c r="G15" s="36">
        <v>6.4991898148148194E-2</v>
      </c>
      <c r="H15" s="91">
        <v>42</v>
      </c>
      <c r="J15" s="10" t="s">
        <v>105</v>
      </c>
      <c r="K15" s="9">
        <v>74.243549132019595</v>
      </c>
      <c r="L15" s="91">
        <v>42</v>
      </c>
    </row>
    <row r="16" spans="2:12" x14ac:dyDescent="0.2">
      <c r="B16" s="10" t="s">
        <v>277</v>
      </c>
      <c r="C16" s="36">
        <v>8.5923610999999997E-2</v>
      </c>
      <c r="D16" s="91">
        <v>41</v>
      </c>
      <c r="F16" s="10" t="s">
        <v>276</v>
      </c>
      <c r="G16" s="36">
        <v>6.5497685E-2</v>
      </c>
      <c r="H16" s="91">
        <v>41</v>
      </c>
      <c r="J16" s="10" t="s">
        <v>108</v>
      </c>
      <c r="K16" s="9">
        <v>73.375185647578903</v>
      </c>
      <c r="L16" s="91">
        <v>41</v>
      </c>
    </row>
    <row r="17" spans="2:12" x14ac:dyDescent="0.2">
      <c r="B17" s="10" t="s">
        <v>266</v>
      </c>
      <c r="C17" s="36">
        <v>8.6173611111111104E-2</v>
      </c>
      <c r="D17" s="91">
        <v>40</v>
      </c>
      <c r="F17" s="10" t="s">
        <v>208</v>
      </c>
      <c r="G17" s="36">
        <v>6.6246527999999999E-2</v>
      </c>
      <c r="H17" s="91">
        <v>40</v>
      </c>
      <c r="J17" s="10" t="s">
        <v>14</v>
      </c>
      <c r="K17" s="9">
        <v>73.140861156958493</v>
      </c>
      <c r="L17" s="91">
        <v>40</v>
      </c>
    </row>
    <row r="18" spans="2:12" x14ac:dyDescent="0.2">
      <c r="B18" s="10" t="s">
        <v>267</v>
      </c>
      <c r="C18" s="36">
        <v>8.6611111111111097E-2</v>
      </c>
      <c r="D18" s="91">
        <v>39</v>
      </c>
      <c r="F18" s="10" t="s">
        <v>106</v>
      </c>
      <c r="G18" s="36">
        <v>6.76377314814815E-2</v>
      </c>
      <c r="H18" s="91">
        <v>39</v>
      </c>
      <c r="J18" s="10" t="s">
        <v>271</v>
      </c>
      <c r="K18" s="9">
        <v>71.544048142100706</v>
      </c>
      <c r="L18" s="91">
        <v>39</v>
      </c>
    </row>
    <row r="19" spans="2:12" x14ac:dyDescent="0.2">
      <c r="B19" s="14" t="s">
        <v>268</v>
      </c>
      <c r="C19" s="58">
        <v>9.4442129629629598E-2</v>
      </c>
      <c r="D19" s="92">
        <v>38</v>
      </c>
      <c r="F19" s="10" t="s">
        <v>24</v>
      </c>
      <c r="G19" s="36">
        <v>6.8152777777777798E-2</v>
      </c>
      <c r="H19" s="91">
        <v>38</v>
      </c>
      <c r="J19" s="10" t="s">
        <v>207</v>
      </c>
      <c r="K19" s="9">
        <v>71.402101778529797</v>
      </c>
      <c r="L19" s="91">
        <v>38</v>
      </c>
    </row>
    <row r="20" spans="2:12" x14ac:dyDescent="0.2">
      <c r="B20" s="10" t="s">
        <v>197</v>
      </c>
      <c r="C20" s="36">
        <v>9.4561342592592607E-2</v>
      </c>
      <c r="D20" s="91">
        <v>37</v>
      </c>
      <c r="F20" s="10" t="s">
        <v>129</v>
      </c>
      <c r="G20" s="36">
        <v>6.9144675925925894E-2</v>
      </c>
      <c r="H20" s="91">
        <v>37</v>
      </c>
      <c r="J20" s="10" t="s">
        <v>19</v>
      </c>
      <c r="K20" s="9">
        <v>71.376554828471598</v>
      </c>
      <c r="L20" s="91">
        <v>37</v>
      </c>
    </row>
    <row r="21" spans="2:12" x14ac:dyDescent="0.2">
      <c r="B21" s="14" t="s">
        <v>101</v>
      </c>
      <c r="C21" s="58">
        <v>9.7197916999999995E-2</v>
      </c>
      <c r="D21" s="92">
        <v>36</v>
      </c>
      <c r="F21" s="10" t="s">
        <v>124</v>
      </c>
      <c r="G21" s="36">
        <v>6.9295138888888899E-2</v>
      </c>
      <c r="H21" s="91">
        <v>36</v>
      </c>
      <c r="J21" s="10" t="s">
        <v>124</v>
      </c>
      <c r="K21" s="9">
        <v>71.361540186179795</v>
      </c>
      <c r="L21" s="91">
        <v>36</v>
      </c>
    </row>
    <row r="22" spans="2:12" x14ac:dyDescent="0.2">
      <c r="B22" s="14" t="s">
        <v>43</v>
      </c>
      <c r="C22" s="58">
        <v>9.7700231481481506E-2</v>
      </c>
      <c r="D22" s="92">
        <v>35</v>
      </c>
      <c r="F22" s="10" t="s">
        <v>205</v>
      </c>
      <c r="G22" s="36">
        <v>6.9655092592592602E-2</v>
      </c>
      <c r="H22" s="91">
        <v>35</v>
      </c>
      <c r="J22" s="10" t="s">
        <v>121</v>
      </c>
      <c r="K22" s="9">
        <v>70.533334643550106</v>
      </c>
      <c r="L22" s="91">
        <v>35</v>
      </c>
    </row>
    <row r="23" spans="2:12" x14ac:dyDescent="0.2">
      <c r="B23" s="14" t="s">
        <v>112</v>
      </c>
      <c r="C23" s="58">
        <v>9.9061342592592597E-2</v>
      </c>
      <c r="D23" s="92">
        <v>34</v>
      </c>
      <c r="F23" s="14" t="s">
        <v>21</v>
      </c>
      <c r="G23" s="58">
        <v>6.9991898148148102E-2</v>
      </c>
      <c r="H23" s="91">
        <v>34</v>
      </c>
      <c r="J23" s="10" t="s">
        <v>40</v>
      </c>
      <c r="K23" s="9">
        <v>70.106252397190104</v>
      </c>
      <c r="L23" s="91">
        <v>34</v>
      </c>
    </row>
    <row r="24" spans="2:12" x14ac:dyDescent="0.2">
      <c r="B24" s="98" t="s">
        <v>269</v>
      </c>
      <c r="C24" s="114">
        <v>0.103016203703704</v>
      </c>
      <c r="D24" s="100">
        <v>33</v>
      </c>
      <c r="F24" s="10" t="s">
        <v>60</v>
      </c>
      <c r="G24" s="36">
        <v>7.0046296296296301E-2</v>
      </c>
      <c r="H24" s="91">
        <v>33</v>
      </c>
      <c r="J24" s="10" t="s">
        <v>106</v>
      </c>
      <c r="K24" s="9">
        <v>69.939536866843397</v>
      </c>
      <c r="L24" s="91">
        <v>33</v>
      </c>
    </row>
    <row r="25" spans="2:12" ht="13.5" thickBot="1" x14ac:dyDescent="0.25">
      <c r="B25" s="98" t="s">
        <v>114</v>
      </c>
      <c r="C25" s="114">
        <v>0.108103009259259</v>
      </c>
      <c r="D25" s="100">
        <v>32</v>
      </c>
      <c r="F25" s="10" t="s">
        <v>134</v>
      </c>
      <c r="G25" s="36">
        <v>7.7993055555555593E-2</v>
      </c>
      <c r="H25" s="91">
        <v>32</v>
      </c>
      <c r="J25" s="10" t="s">
        <v>205</v>
      </c>
      <c r="K25" s="9">
        <v>69.726687125506302</v>
      </c>
      <c r="L25" s="91">
        <v>32</v>
      </c>
    </row>
    <row r="26" spans="2:12" ht="13.5" thickTop="1" x14ac:dyDescent="0.2">
      <c r="B26" s="109"/>
      <c r="C26" s="109"/>
      <c r="D26" s="109"/>
      <c r="F26" s="10" t="s">
        <v>272</v>
      </c>
      <c r="G26" s="36">
        <v>7.8326388888888904E-2</v>
      </c>
      <c r="H26" s="91">
        <v>31</v>
      </c>
      <c r="J26" s="10" t="s">
        <v>24</v>
      </c>
      <c r="K26" s="9">
        <v>69.4109876190725</v>
      </c>
      <c r="L26" s="91">
        <v>31</v>
      </c>
    </row>
    <row r="27" spans="2:12" x14ac:dyDescent="0.2">
      <c r="C27"/>
      <c r="F27" s="14" t="s">
        <v>273</v>
      </c>
      <c r="G27" s="58">
        <v>7.8780092592592596E-2</v>
      </c>
      <c r="H27" s="91">
        <v>30</v>
      </c>
      <c r="J27" s="10" t="s">
        <v>123</v>
      </c>
      <c r="K27" s="9">
        <v>67.963483382970395</v>
      </c>
      <c r="L27" s="91">
        <v>30</v>
      </c>
    </row>
    <row r="28" spans="2:12" x14ac:dyDescent="0.2">
      <c r="C28"/>
      <c r="F28" s="10" t="s">
        <v>274</v>
      </c>
      <c r="G28" s="36">
        <v>8.2574074074074105E-2</v>
      </c>
      <c r="H28" s="91">
        <v>30</v>
      </c>
      <c r="J28" s="10" t="s">
        <v>134</v>
      </c>
      <c r="K28" s="9">
        <v>67.055939891968904</v>
      </c>
      <c r="L28" s="91">
        <v>30</v>
      </c>
    </row>
    <row r="29" spans="2:12" x14ac:dyDescent="0.2">
      <c r="C29"/>
      <c r="F29" s="10" t="s">
        <v>61</v>
      </c>
      <c r="G29" s="36">
        <v>8.5724537037037002E-2</v>
      </c>
      <c r="H29" s="91">
        <v>30</v>
      </c>
      <c r="J29" s="10" t="s">
        <v>148</v>
      </c>
      <c r="K29" s="9">
        <v>65.465271212260205</v>
      </c>
      <c r="L29" s="91">
        <v>30</v>
      </c>
    </row>
    <row r="30" spans="2:12" x14ac:dyDescent="0.2">
      <c r="C30"/>
      <c r="F30" s="14" t="s">
        <v>140</v>
      </c>
      <c r="G30" s="58">
        <v>8.8078703703703701E-2</v>
      </c>
      <c r="H30" s="92">
        <v>30</v>
      </c>
      <c r="J30" s="10" t="s">
        <v>178</v>
      </c>
      <c r="K30" s="9">
        <v>64.813599369913405</v>
      </c>
      <c r="L30" s="91">
        <v>30</v>
      </c>
    </row>
    <row r="31" spans="2:12" x14ac:dyDescent="0.2">
      <c r="C31"/>
      <c r="F31" s="14" t="s">
        <v>174</v>
      </c>
      <c r="G31" s="58">
        <v>9.3074074074074101E-2</v>
      </c>
      <c r="H31" s="92">
        <v>30</v>
      </c>
      <c r="J31" s="10" t="s">
        <v>276</v>
      </c>
      <c r="K31" s="9">
        <v>62.784944340000003</v>
      </c>
      <c r="L31" s="91">
        <v>30</v>
      </c>
    </row>
    <row r="32" spans="2:12" x14ac:dyDescent="0.2">
      <c r="C32"/>
      <c r="F32" s="98" t="s">
        <v>275</v>
      </c>
      <c r="G32" s="114">
        <v>0.10126041666666701</v>
      </c>
      <c r="H32" s="100">
        <v>30</v>
      </c>
      <c r="J32" s="10" t="s">
        <v>268</v>
      </c>
      <c r="K32" s="9">
        <v>60.844707411881103</v>
      </c>
      <c r="L32" s="91">
        <v>30</v>
      </c>
    </row>
    <row r="33" spans="3:12" ht="13.5" thickBot="1" x14ac:dyDescent="0.25">
      <c r="C33"/>
      <c r="F33" s="98" t="s">
        <v>146</v>
      </c>
      <c r="G33" s="114">
        <v>0.118541666666667</v>
      </c>
      <c r="H33" s="100">
        <v>30</v>
      </c>
      <c r="J33" s="10" t="s">
        <v>21</v>
      </c>
      <c r="K33" s="9">
        <v>59.830441236790399</v>
      </c>
      <c r="L33" s="91">
        <v>30</v>
      </c>
    </row>
    <row r="34" spans="3:12" ht="13.5" thickTop="1" x14ac:dyDescent="0.2">
      <c r="C34"/>
      <c r="F34" s="109"/>
      <c r="G34" s="109"/>
      <c r="H34" s="109"/>
      <c r="J34" s="10" t="s">
        <v>60</v>
      </c>
      <c r="K34" s="9">
        <v>59.151501429258801</v>
      </c>
      <c r="L34" s="91">
        <v>30</v>
      </c>
    </row>
    <row r="35" spans="3:12" x14ac:dyDescent="0.2">
      <c r="C35"/>
      <c r="J35" s="10" t="s">
        <v>112</v>
      </c>
      <c r="K35" s="9">
        <v>58.813292220350597</v>
      </c>
      <c r="L35" s="91">
        <v>30</v>
      </c>
    </row>
    <row r="36" spans="3:12" x14ac:dyDescent="0.2">
      <c r="C36"/>
      <c r="J36" s="10" t="s">
        <v>273</v>
      </c>
      <c r="K36" s="9">
        <v>58.519434908797997</v>
      </c>
      <c r="L36" s="91">
        <v>30</v>
      </c>
    </row>
    <row r="37" spans="3:12" x14ac:dyDescent="0.2">
      <c r="C37"/>
      <c r="J37" s="10" t="s">
        <v>197</v>
      </c>
      <c r="K37" s="9">
        <v>58.368974352632797</v>
      </c>
      <c r="L37" s="91">
        <v>30</v>
      </c>
    </row>
    <row r="38" spans="3:12" x14ac:dyDescent="0.2">
      <c r="C38"/>
      <c r="J38" s="10" t="s">
        <v>267</v>
      </c>
      <c r="K38" s="9">
        <v>57.176023454872798</v>
      </c>
      <c r="L38" s="91">
        <v>30</v>
      </c>
    </row>
    <row r="39" spans="3:12" x14ac:dyDescent="0.2">
      <c r="C39"/>
      <c r="J39" s="10" t="s">
        <v>101</v>
      </c>
      <c r="K39" s="9">
        <v>56.048103449999999</v>
      </c>
      <c r="L39" s="91">
        <v>30</v>
      </c>
    </row>
    <row r="40" spans="3:12" x14ac:dyDescent="0.2">
      <c r="C40"/>
      <c r="J40" s="10" t="s">
        <v>174</v>
      </c>
      <c r="K40" s="9">
        <v>55.652789648005999</v>
      </c>
      <c r="L40" s="91">
        <v>30</v>
      </c>
    </row>
    <row r="41" spans="3:12" x14ac:dyDescent="0.2">
      <c r="C41"/>
      <c r="J41" s="10" t="s">
        <v>23</v>
      </c>
      <c r="K41" s="9">
        <v>55.279575578813002</v>
      </c>
      <c r="L41" s="91">
        <v>30</v>
      </c>
    </row>
    <row r="42" spans="3:12" x14ac:dyDescent="0.2">
      <c r="C42"/>
      <c r="J42" s="10" t="s">
        <v>272</v>
      </c>
      <c r="K42" s="9">
        <v>55.125681775751801</v>
      </c>
      <c r="L42" s="91">
        <v>30</v>
      </c>
    </row>
    <row r="43" spans="3:12" x14ac:dyDescent="0.2">
      <c r="C43"/>
      <c r="J43" s="10" t="s">
        <v>266</v>
      </c>
      <c r="K43" s="9">
        <v>54.502662541993502</v>
      </c>
      <c r="L43" s="91">
        <v>30</v>
      </c>
    </row>
    <row r="44" spans="3:12" x14ac:dyDescent="0.2">
      <c r="C44"/>
      <c r="J44" s="10" t="s">
        <v>43</v>
      </c>
      <c r="K44" s="9">
        <v>54.348130430504803</v>
      </c>
      <c r="L44" s="91">
        <v>30</v>
      </c>
    </row>
    <row r="45" spans="3:12" x14ac:dyDescent="0.2">
      <c r="C45"/>
      <c r="J45" s="10" t="s">
        <v>140</v>
      </c>
      <c r="K45" s="9">
        <v>54.175641302057301</v>
      </c>
      <c r="L45" s="91">
        <v>30</v>
      </c>
    </row>
    <row r="46" spans="3:12" x14ac:dyDescent="0.2">
      <c r="C46"/>
      <c r="J46" s="10" t="s">
        <v>277</v>
      </c>
      <c r="K46" s="9">
        <v>53.437031589999997</v>
      </c>
      <c r="L46" s="91">
        <v>30</v>
      </c>
    </row>
    <row r="47" spans="3:12" x14ac:dyDescent="0.2">
      <c r="C47"/>
      <c r="J47" s="14" t="s">
        <v>275</v>
      </c>
      <c r="K47" s="52">
        <v>53.176403883590901</v>
      </c>
      <c r="L47" s="92">
        <v>30</v>
      </c>
    </row>
    <row r="48" spans="3:12" x14ac:dyDescent="0.2">
      <c r="C48"/>
      <c r="J48" s="14" t="s">
        <v>61</v>
      </c>
      <c r="K48" s="52">
        <v>51.598073367150903</v>
      </c>
      <c r="L48" s="92">
        <v>30</v>
      </c>
    </row>
    <row r="49" spans="3:12" x14ac:dyDescent="0.2">
      <c r="C49"/>
      <c r="J49" s="98" t="s">
        <v>274</v>
      </c>
      <c r="K49" s="99">
        <v>49.810926527086103</v>
      </c>
      <c r="L49" s="100">
        <v>30</v>
      </c>
    </row>
    <row r="50" spans="3:12" x14ac:dyDescent="0.2">
      <c r="C50"/>
      <c r="J50" s="98" t="s">
        <v>114</v>
      </c>
      <c r="K50" s="99">
        <v>46.781822748671601</v>
      </c>
      <c r="L50" s="100">
        <v>30</v>
      </c>
    </row>
    <row r="51" spans="3:12" x14ac:dyDescent="0.2">
      <c r="C51"/>
      <c r="J51" s="98" t="s">
        <v>269</v>
      </c>
      <c r="K51" s="99">
        <v>45.591771755854502</v>
      </c>
      <c r="L51" s="100">
        <v>30</v>
      </c>
    </row>
    <row r="52" spans="3:12" ht="13.5" thickBot="1" x14ac:dyDescent="0.25">
      <c r="C52"/>
      <c r="J52" s="101" t="s">
        <v>146</v>
      </c>
      <c r="K52" s="116">
        <v>44.982482026250999</v>
      </c>
      <c r="L52" s="115">
        <v>30</v>
      </c>
    </row>
    <row r="53" spans="3:12" ht="13.5" thickTop="1" x14ac:dyDescent="0.2">
      <c r="C53"/>
    </row>
    <row r="54" spans="3:12" x14ac:dyDescent="0.2">
      <c r="C54"/>
    </row>
    <row r="55" spans="3:12" x14ac:dyDescent="0.2">
      <c r="C55"/>
    </row>
    <row r="56" spans="3:12" x14ac:dyDescent="0.2">
      <c r="C56"/>
    </row>
    <row r="57" spans="3:12" x14ac:dyDescent="0.2">
      <c r="C57"/>
    </row>
  </sheetData>
  <sortState xmlns:xlrd2="http://schemas.microsoft.com/office/spreadsheetml/2017/richdata2" ref="J7:K57">
    <sortCondition descending="1" ref="K7:K57"/>
  </sortState>
  <mergeCells count="5">
    <mergeCell ref="F2:H2"/>
    <mergeCell ref="F3:H3"/>
    <mergeCell ref="B5:D5"/>
    <mergeCell ref="F5:H5"/>
    <mergeCell ref="J5:L5"/>
  </mergeCells>
  <pageMargins left="0.75" right="0.75" top="1" bottom="1" header="0.5" footer="0.5"/>
  <pageSetup paperSize="9" scale="6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B1:L22"/>
  <sheetViews>
    <sheetView workbookViewId="0">
      <selection activeCell="G35" sqref="G35"/>
    </sheetView>
  </sheetViews>
  <sheetFormatPr defaultRowHeight="12.75" x14ac:dyDescent="0.2"/>
  <cols>
    <col min="2" max="2" width="19.7109375" customWidth="1"/>
    <col min="3" max="3" width="9.7109375" style="4" customWidth="1"/>
    <col min="4" max="4" width="9.7109375" customWidth="1"/>
    <col min="6" max="6" width="19.7109375" customWidth="1"/>
    <col min="7" max="8" width="9.7109375" customWidth="1"/>
    <col min="10" max="10" width="19.7109375" customWidth="1"/>
    <col min="11" max="12" width="9.7109375" customWidth="1"/>
  </cols>
  <sheetData>
    <row r="1" spans="2:12" ht="13.5" thickBot="1" x14ac:dyDescent="0.25"/>
    <row r="2" spans="2:12" ht="15.75" x14ac:dyDescent="0.25">
      <c r="B2" s="1"/>
      <c r="C2" s="1"/>
      <c r="D2" s="1"/>
      <c r="E2" s="5"/>
      <c r="F2" s="117" t="s">
        <v>91</v>
      </c>
      <c r="G2" s="118"/>
      <c r="H2" s="119"/>
    </row>
    <row r="3" spans="2:12" ht="16.5" thickBot="1" x14ac:dyDescent="0.3">
      <c r="B3" s="2"/>
      <c r="C3" s="2"/>
      <c r="D3" s="2"/>
      <c r="E3" s="3"/>
      <c r="F3" s="120">
        <v>46320</v>
      </c>
      <c r="G3" s="121"/>
      <c r="H3" s="122"/>
    </row>
    <row r="4" spans="2:12" ht="13.5" thickBot="1" x14ac:dyDescent="0.25"/>
    <row r="5" spans="2:12" ht="13.5" thickBot="1" x14ac:dyDescent="0.25">
      <c r="B5" s="123" t="s">
        <v>9</v>
      </c>
      <c r="C5" s="124"/>
      <c r="D5" s="125"/>
      <c r="F5" s="123" t="s">
        <v>8</v>
      </c>
      <c r="G5" s="124"/>
      <c r="H5" s="125"/>
      <c r="J5" s="123" t="s">
        <v>3</v>
      </c>
      <c r="K5" s="124"/>
      <c r="L5" s="125"/>
    </row>
    <row r="6" spans="2:12" ht="13.5" thickBot="1" x14ac:dyDescent="0.25">
      <c r="B6" s="64" t="s">
        <v>4</v>
      </c>
      <c r="C6" s="65" t="s">
        <v>1</v>
      </c>
      <c r="D6" s="63" t="s">
        <v>2</v>
      </c>
      <c r="F6" s="64" t="s">
        <v>4</v>
      </c>
      <c r="G6" s="65" t="s">
        <v>1</v>
      </c>
      <c r="H6" s="63" t="s">
        <v>2</v>
      </c>
      <c r="J6" s="64" t="s">
        <v>4</v>
      </c>
      <c r="K6" s="65" t="s">
        <v>5</v>
      </c>
      <c r="L6" s="63" t="s">
        <v>2</v>
      </c>
    </row>
    <row r="7" spans="2:12" x14ac:dyDescent="0.2">
      <c r="B7" s="12"/>
      <c r="C7" s="19"/>
      <c r="D7" s="6"/>
      <c r="F7" s="10"/>
      <c r="G7" s="17"/>
      <c r="H7" s="7"/>
      <c r="J7" s="10"/>
      <c r="K7" s="24"/>
      <c r="L7" s="6"/>
    </row>
    <row r="8" spans="2:12" x14ac:dyDescent="0.2">
      <c r="B8" s="10"/>
      <c r="C8" s="17"/>
      <c r="D8" s="7"/>
      <c r="F8" s="10"/>
      <c r="G8" s="17"/>
      <c r="H8" s="7"/>
      <c r="J8" s="10"/>
      <c r="K8" s="31"/>
      <c r="L8" s="30"/>
    </row>
    <row r="9" spans="2:12" x14ac:dyDescent="0.2">
      <c r="B9" s="10"/>
      <c r="C9" s="17"/>
      <c r="D9" s="7"/>
      <c r="F9" s="10"/>
      <c r="G9" s="17"/>
      <c r="H9" s="7"/>
      <c r="J9" s="10"/>
      <c r="K9" s="31"/>
      <c r="L9" s="30"/>
    </row>
    <row r="10" spans="2:12" ht="13.5" thickBot="1" x14ac:dyDescent="0.25">
      <c r="B10" s="11"/>
      <c r="C10" s="18"/>
      <c r="D10" s="8"/>
      <c r="F10" s="10"/>
      <c r="G10" s="17"/>
      <c r="H10" s="7"/>
      <c r="J10" s="10"/>
      <c r="K10" s="31"/>
      <c r="L10" s="30"/>
    </row>
    <row r="11" spans="2:12" x14ac:dyDescent="0.2">
      <c r="F11" s="10"/>
      <c r="G11" s="17"/>
      <c r="H11" s="7"/>
      <c r="J11" s="10"/>
      <c r="K11" s="31"/>
      <c r="L11" s="30"/>
    </row>
    <row r="12" spans="2:12" x14ac:dyDescent="0.2">
      <c r="F12" s="10"/>
      <c r="G12" s="17"/>
      <c r="H12" s="7"/>
      <c r="J12" s="10"/>
      <c r="K12" s="31"/>
      <c r="L12" s="30"/>
    </row>
    <row r="13" spans="2:12" x14ac:dyDescent="0.2">
      <c r="F13" s="10"/>
      <c r="G13" s="17"/>
      <c r="H13" s="7"/>
      <c r="J13" s="10"/>
      <c r="K13" s="32"/>
      <c r="L13" s="30"/>
    </row>
    <row r="14" spans="2:12" x14ac:dyDescent="0.2">
      <c r="F14" s="10"/>
      <c r="G14" s="17"/>
      <c r="H14" s="7"/>
      <c r="J14" s="10"/>
      <c r="K14" s="31"/>
      <c r="L14" s="30"/>
    </row>
    <row r="15" spans="2:12" x14ac:dyDescent="0.2">
      <c r="F15" s="10"/>
      <c r="G15" s="17"/>
      <c r="H15" s="7"/>
      <c r="J15" s="10"/>
      <c r="K15" s="31"/>
      <c r="L15" s="30"/>
    </row>
    <row r="16" spans="2:12" x14ac:dyDescent="0.2">
      <c r="F16" s="10"/>
      <c r="G16" s="17"/>
      <c r="H16" s="7"/>
      <c r="J16" s="10"/>
      <c r="K16" s="31"/>
      <c r="L16" s="30"/>
    </row>
    <row r="17" spans="6:12" x14ac:dyDescent="0.2">
      <c r="F17" s="10"/>
      <c r="G17" s="17"/>
      <c r="H17" s="7"/>
      <c r="J17" s="10"/>
      <c r="K17" s="31"/>
      <c r="L17" s="30"/>
    </row>
    <row r="18" spans="6:12" ht="13.5" thickBot="1" x14ac:dyDescent="0.25">
      <c r="F18" s="11"/>
      <c r="G18" s="18"/>
      <c r="H18" s="8"/>
      <c r="J18" s="10"/>
      <c r="K18" s="31"/>
      <c r="L18" s="30"/>
    </row>
    <row r="19" spans="6:12" x14ac:dyDescent="0.2">
      <c r="J19" s="10"/>
      <c r="K19" s="31"/>
      <c r="L19" s="30"/>
    </row>
    <row r="20" spans="6:12" x14ac:dyDescent="0.2">
      <c r="J20" s="10"/>
      <c r="K20" s="31"/>
      <c r="L20" s="30"/>
    </row>
    <row r="21" spans="6:12" x14ac:dyDescent="0.2">
      <c r="J21" s="10"/>
      <c r="K21" s="32"/>
      <c r="L21" s="30"/>
    </row>
    <row r="22" spans="6:12" ht="13.5" thickBot="1" x14ac:dyDescent="0.25">
      <c r="J22" s="11"/>
      <c r="K22" s="28"/>
      <c r="L22" s="8"/>
    </row>
  </sheetData>
  <sortState xmlns:xlrd2="http://schemas.microsoft.com/office/spreadsheetml/2017/richdata2" ref="J7:K22">
    <sortCondition descending="1" ref="K7:K22"/>
  </sortState>
  <mergeCells count="5">
    <mergeCell ref="F2:H2"/>
    <mergeCell ref="F3:H3"/>
    <mergeCell ref="B5:D5"/>
    <mergeCell ref="F5:H5"/>
    <mergeCell ref="J5:L5"/>
  </mergeCells>
  <pageMargins left="0.75" right="0.75" top="1" bottom="1" header="0.5" footer="0.5"/>
  <pageSetup paperSize="9" scale="6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B1:L22"/>
  <sheetViews>
    <sheetView workbookViewId="0">
      <selection activeCell="J25" sqref="J25"/>
    </sheetView>
  </sheetViews>
  <sheetFormatPr defaultRowHeight="12.75" x14ac:dyDescent="0.2"/>
  <cols>
    <col min="2" max="2" width="19.7109375" customWidth="1"/>
    <col min="3" max="3" width="9.7109375" style="4" customWidth="1"/>
    <col min="4" max="4" width="9.7109375" customWidth="1"/>
    <col min="6" max="6" width="19.7109375" customWidth="1"/>
    <col min="7" max="8" width="9.7109375" customWidth="1"/>
    <col min="10" max="10" width="19.7109375" customWidth="1"/>
    <col min="11" max="12" width="9.7109375" customWidth="1"/>
  </cols>
  <sheetData>
    <row r="1" spans="2:12" ht="13.5" thickBot="1" x14ac:dyDescent="0.25"/>
    <row r="2" spans="2:12" ht="15.75" x14ac:dyDescent="0.25">
      <c r="B2" s="1"/>
      <c r="C2" s="1"/>
      <c r="D2" s="1"/>
      <c r="E2" s="5"/>
      <c r="F2" s="117" t="s">
        <v>90</v>
      </c>
      <c r="G2" s="118"/>
      <c r="H2" s="119"/>
    </row>
    <row r="3" spans="2:12" ht="16.5" thickBot="1" x14ac:dyDescent="0.3">
      <c r="B3" s="2"/>
      <c r="C3" s="2"/>
      <c r="D3" s="2"/>
      <c r="E3" s="3"/>
      <c r="F3" s="120">
        <v>46334</v>
      </c>
      <c r="G3" s="121"/>
      <c r="H3" s="122"/>
    </row>
    <row r="4" spans="2:12" ht="13.5" thickBot="1" x14ac:dyDescent="0.25"/>
    <row r="5" spans="2:12" ht="13.5" thickBot="1" x14ac:dyDescent="0.25">
      <c r="B5" s="123" t="s">
        <v>9</v>
      </c>
      <c r="C5" s="124"/>
      <c r="D5" s="125"/>
      <c r="F5" s="123" t="s">
        <v>8</v>
      </c>
      <c r="G5" s="124"/>
      <c r="H5" s="125"/>
      <c r="J5" s="123" t="s">
        <v>3</v>
      </c>
      <c r="K5" s="124"/>
      <c r="L5" s="125"/>
    </row>
    <row r="6" spans="2:12" ht="13.5" thickBot="1" x14ac:dyDescent="0.25">
      <c r="B6" s="64" t="s">
        <v>4</v>
      </c>
      <c r="C6" s="65" t="s">
        <v>1</v>
      </c>
      <c r="D6" s="63" t="s">
        <v>2</v>
      </c>
      <c r="F6" s="64" t="s">
        <v>4</v>
      </c>
      <c r="G6" s="65" t="s">
        <v>1</v>
      </c>
      <c r="H6" s="63" t="s">
        <v>2</v>
      </c>
      <c r="J6" s="64" t="s">
        <v>4</v>
      </c>
      <c r="K6" s="65" t="s">
        <v>5</v>
      </c>
      <c r="L6" s="63" t="s">
        <v>2</v>
      </c>
    </row>
    <row r="7" spans="2:12" x14ac:dyDescent="0.2">
      <c r="B7" s="12"/>
      <c r="C7" s="19"/>
      <c r="D7" s="6"/>
      <c r="F7" s="10"/>
      <c r="G7" s="17"/>
      <c r="H7" s="7"/>
      <c r="J7" s="10"/>
      <c r="K7" s="24"/>
      <c r="L7" s="6"/>
    </row>
    <row r="8" spans="2:12" x14ac:dyDescent="0.2">
      <c r="B8" s="10"/>
      <c r="C8" s="17"/>
      <c r="D8" s="7"/>
      <c r="F8" s="10"/>
      <c r="G8" s="17"/>
      <c r="H8" s="7"/>
      <c r="J8" s="10"/>
      <c r="K8" s="31"/>
      <c r="L8" s="30"/>
    </row>
    <row r="9" spans="2:12" x14ac:dyDescent="0.2">
      <c r="B9" s="10"/>
      <c r="C9" s="17"/>
      <c r="D9" s="7"/>
      <c r="F9" s="10"/>
      <c r="G9" s="17"/>
      <c r="H9" s="7"/>
      <c r="J9" s="10"/>
      <c r="K9" s="31"/>
      <c r="L9" s="30"/>
    </row>
    <row r="10" spans="2:12" ht="13.5" thickBot="1" x14ac:dyDescent="0.25">
      <c r="B10" s="11"/>
      <c r="C10" s="18"/>
      <c r="D10" s="8"/>
      <c r="F10" s="10"/>
      <c r="G10" s="17"/>
      <c r="H10" s="7"/>
      <c r="J10" s="10"/>
      <c r="K10" s="31"/>
      <c r="L10" s="30"/>
    </row>
    <row r="11" spans="2:12" x14ac:dyDescent="0.2">
      <c r="F11" s="10"/>
      <c r="G11" s="17"/>
      <c r="H11" s="7"/>
      <c r="J11" s="10"/>
      <c r="K11" s="31"/>
      <c r="L11" s="30"/>
    </row>
    <row r="12" spans="2:12" x14ac:dyDescent="0.2">
      <c r="F12" s="10"/>
      <c r="G12" s="17"/>
      <c r="H12" s="7"/>
      <c r="J12" s="10"/>
      <c r="K12" s="31"/>
      <c r="L12" s="30"/>
    </row>
    <row r="13" spans="2:12" x14ac:dyDescent="0.2">
      <c r="F13" s="10"/>
      <c r="G13" s="17"/>
      <c r="H13" s="7"/>
      <c r="J13" s="10"/>
      <c r="K13" s="32"/>
      <c r="L13" s="30"/>
    </row>
    <row r="14" spans="2:12" x14ac:dyDescent="0.2">
      <c r="F14" s="10"/>
      <c r="G14" s="17"/>
      <c r="H14" s="7"/>
      <c r="J14" s="10"/>
      <c r="K14" s="31"/>
      <c r="L14" s="30"/>
    </row>
    <row r="15" spans="2:12" x14ac:dyDescent="0.2">
      <c r="F15" s="10"/>
      <c r="G15" s="17"/>
      <c r="H15" s="7"/>
      <c r="J15" s="10"/>
      <c r="K15" s="31"/>
      <c r="L15" s="30"/>
    </row>
    <row r="16" spans="2:12" x14ac:dyDescent="0.2">
      <c r="F16" s="10"/>
      <c r="G16" s="17"/>
      <c r="H16" s="7"/>
      <c r="J16" s="10"/>
      <c r="K16" s="31"/>
      <c r="L16" s="30"/>
    </row>
    <row r="17" spans="6:12" x14ac:dyDescent="0.2">
      <c r="F17" s="10"/>
      <c r="G17" s="17"/>
      <c r="H17" s="7"/>
      <c r="J17" s="10"/>
      <c r="K17" s="31"/>
      <c r="L17" s="30"/>
    </row>
    <row r="18" spans="6:12" ht="13.5" thickBot="1" x14ac:dyDescent="0.25">
      <c r="F18" s="11"/>
      <c r="G18" s="18"/>
      <c r="H18" s="8"/>
      <c r="J18" s="10"/>
      <c r="K18" s="31"/>
      <c r="L18" s="30"/>
    </row>
    <row r="19" spans="6:12" x14ac:dyDescent="0.2">
      <c r="J19" s="10"/>
      <c r="K19" s="31"/>
      <c r="L19" s="30"/>
    </row>
    <row r="20" spans="6:12" x14ac:dyDescent="0.2">
      <c r="J20" s="10"/>
      <c r="K20" s="31"/>
      <c r="L20" s="30"/>
    </row>
    <row r="21" spans="6:12" x14ac:dyDescent="0.2">
      <c r="J21" s="10"/>
      <c r="K21" s="32"/>
      <c r="L21" s="30"/>
    </row>
    <row r="22" spans="6:12" ht="13.5" thickBot="1" x14ac:dyDescent="0.25">
      <c r="J22" s="11"/>
      <c r="K22" s="28"/>
      <c r="L22" s="8"/>
    </row>
  </sheetData>
  <sortState xmlns:xlrd2="http://schemas.microsoft.com/office/spreadsheetml/2017/richdata2" ref="L7:N13">
    <sortCondition descending="1" ref="N7:N13"/>
  </sortState>
  <mergeCells count="5">
    <mergeCell ref="F2:H2"/>
    <mergeCell ref="F3:H3"/>
    <mergeCell ref="B5:D5"/>
    <mergeCell ref="F5:H5"/>
    <mergeCell ref="J5:L5"/>
  </mergeCells>
  <pageMargins left="0.75" right="0.75" top="1" bottom="1" header="0.5" footer="0.5"/>
  <pageSetup paperSize="9"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Championship positions</vt:lpstr>
      <vt:lpstr>Folksworth 15</vt:lpstr>
      <vt:lpstr>Dirt Run Irchester 7.5k</vt:lpstr>
      <vt:lpstr>Burghley 7</vt:lpstr>
      <vt:lpstr>King's Cliffe Trail 10k</vt:lpstr>
      <vt:lpstr>Langtoft 10k</vt:lpstr>
      <vt:lpstr>The Grim Reaper 10 Mile</vt:lpstr>
      <vt:lpstr>Nene Valley Trail 10 Mile</vt:lpstr>
      <vt:lpstr>Whissendine 6ix</vt:lpstr>
      <vt:lpstr>Ponton Plod 10k</vt:lpstr>
      <vt:lpstr>Rutland Water parkrun</vt:lpstr>
      <vt:lpstr>Great Eastern Run</vt:lpstr>
      <vt:lpstr>Fen 10</vt:lpstr>
      <vt:lpstr>The George Munday 10k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Alibobs</dc:creator>
  <cp:lastModifiedBy>Robin Ball</cp:lastModifiedBy>
  <cp:lastPrinted>2026-10-12T09:11:04Z</cp:lastPrinted>
  <dcterms:created xsi:type="dcterms:W3CDTF">2006-03-20T08:50:17Z</dcterms:created>
  <dcterms:modified xsi:type="dcterms:W3CDTF">2026-10-12T10:17:00Z</dcterms:modified>
</cp:coreProperties>
</file>